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9030" windowHeight="5280"/>
  </bookViews>
  <sheets>
    <sheet name="BW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K14" i="1" s="1"/>
  <c r="F21" i="1"/>
  <c r="H21" i="1"/>
  <c r="I21" i="1" s="1"/>
  <c r="G21" i="1" s="1"/>
  <c r="F22" i="1"/>
  <c r="H22" i="1"/>
  <c r="I22" i="1" s="1"/>
  <c r="G22" i="1" s="1"/>
  <c r="H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23" i="1"/>
  <c r="F24" i="1"/>
  <c r="F25" i="1"/>
  <c r="F26" i="1"/>
  <c r="K15" i="1"/>
  <c r="J21" i="1" l="1"/>
  <c r="J22" i="1" s="1"/>
  <c r="K16" i="1"/>
  <c r="K20" i="1"/>
  <c r="K21" i="1" s="1"/>
  <c r="K22" i="1" s="1"/>
  <c r="G19" i="1"/>
  <c r="F19" i="1"/>
  <c r="I20" i="1"/>
  <c r="H23" i="1"/>
  <c r="I23" i="1" s="1"/>
  <c r="H24" i="1"/>
  <c r="I24" i="1" s="1"/>
  <c r="H25" i="1"/>
  <c r="I25" i="1" s="1"/>
  <c r="G25" i="1" s="1"/>
  <c r="K19" i="1"/>
  <c r="J19" i="1"/>
  <c r="H19" i="1"/>
  <c r="I26" i="1"/>
  <c r="G26" i="1" s="1"/>
  <c r="H27" i="1"/>
  <c r="I27" i="1" s="1"/>
  <c r="H28" i="1"/>
  <c r="I28" i="1" s="1"/>
  <c r="G28" i="1" s="1"/>
  <c r="H29" i="1"/>
  <c r="I29" i="1" s="1"/>
  <c r="G29" i="1" s="1"/>
  <c r="H30" i="1"/>
  <c r="I30" i="1" s="1"/>
  <c r="G30" i="1" s="1"/>
  <c r="H31" i="1"/>
  <c r="I31" i="1" s="1"/>
  <c r="G31" i="1" s="1"/>
  <c r="H32" i="1"/>
  <c r="I32" i="1" s="1"/>
  <c r="G32" i="1" s="1"/>
  <c r="H33" i="1"/>
  <c r="I33" i="1" s="1"/>
  <c r="G33" i="1" s="1"/>
  <c r="H34" i="1"/>
  <c r="I34" i="1" s="1"/>
  <c r="G34" i="1" s="1"/>
  <c r="H35" i="1"/>
  <c r="I35" i="1" s="1"/>
  <c r="G35" i="1" s="1"/>
  <c r="H36" i="1"/>
  <c r="I36" i="1" s="1"/>
  <c r="G36" i="1" s="1"/>
  <c r="H37" i="1"/>
  <c r="I37" i="1" s="1"/>
  <c r="G37" i="1" s="1"/>
  <c r="H38" i="1"/>
  <c r="I38" i="1" s="1"/>
  <c r="G38" i="1" s="1"/>
  <c r="H39" i="1"/>
  <c r="I39" i="1" s="1"/>
  <c r="G39" i="1" s="1"/>
  <c r="H40" i="1"/>
  <c r="I40" i="1" s="1"/>
  <c r="G40" i="1" s="1"/>
  <c r="H41" i="1"/>
  <c r="I41" i="1" s="1"/>
  <c r="G41" i="1" s="1"/>
  <c r="H42" i="1"/>
  <c r="I42" i="1" s="1"/>
  <c r="G42" i="1" s="1"/>
  <c r="H43" i="1"/>
  <c r="I43" i="1" s="1"/>
  <c r="G43" i="1" s="1"/>
  <c r="H44" i="1"/>
  <c r="I44" i="1" s="1"/>
  <c r="G44" i="1" s="1"/>
  <c r="H45" i="1"/>
  <c r="I45" i="1" s="1"/>
  <c r="G45" i="1" s="1"/>
  <c r="H46" i="1"/>
  <c r="I46" i="1" s="1"/>
  <c r="G46" i="1" s="1"/>
  <c r="H47" i="1"/>
  <c r="I47" i="1" s="1"/>
  <c r="G47" i="1" s="1"/>
  <c r="H48" i="1"/>
  <c r="I48" i="1" s="1"/>
  <c r="G48" i="1" s="1"/>
  <c r="H49" i="1"/>
  <c r="I49" i="1" s="1"/>
  <c r="G49" i="1" s="1"/>
  <c r="H50" i="1"/>
  <c r="I50" i="1" s="1"/>
  <c r="G50" i="1" s="1"/>
  <c r="H51" i="1"/>
  <c r="I51" i="1" s="1"/>
  <c r="G51" i="1" s="1"/>
  <c r="H52" i="1"/>
  <c r="I52" i="1" s="1"/>
  <c r="G52" i="1" s="1"/>
  <c r="H53" i="1"/>
  <c r="I53" i="1" s="1"/>
  <c r="G53" i="1" s="1"/>
  <c r="H54" i="1"/>
  <c r="I54" i="1" s="1"/>
  <c r="G54" i="1" s="1"/>
  <c r="H55" i="1"/>
  <c r="I55" i="1" s="1"/>
  <c r="G55" i="1" s="1"/>
  <c r="H56" i="1"/>
  <c r="I56" i="1" s="1"/>
  <c r="G56" i="1" s="1"/>
  <c r="H57" i="1"/>
  <c r="I57" i="1" s="1"/>
  <c r="G57" i="1" s="1"/>
  <c r="H58" i="1"/>
  <c r="I58" i="1" s="1"/>
  <c r="G58" i="1" s="1"/>
  <c r="H59" i="1"/>
  <c r="I59" i="1" s="1"/>
  <c r="G59" i="1" s="1"/>
  <c r="H60" i="1"/>
  <c r="I60" i="1" s="1"/>
  <c r="G60" i="1" s="1"/>
  <c r="H61" i="1"/>
  <c r="I61" i="1" s="1"/>
  <c r="G61" i="1" s="1"/>
  <c r="H62" i="1"/>
  <c r="I62" i="1" s="1"/>
  <c r="G62" i="1" s="1"/>
  <c r="H63" i="1"/>
  <c r="I63" i="1" s="1"/>
  <c r="G63" i="1" s="1"/>
  <c r="H64" i="1"/>
  <c r="I64" i="1" s="1"/>
  <c r="G64" i="1" s="1"/>
  <c r="H65" i="1"/>
  <c r="I65" i="1" s="1"/>
  <c r="G65" i="1" s="1"/>
  <c r="H66" i="1"/>
  <c r="I66" i="1" s="1"/>
  <c r="G66" i="1" s="1"/>
  <c r="H67" i="1"/>
  <c r="I67" i="1" s="1"/>
  <c r="G67" i="1" s="1"/>
  <c r="H68" i="1"/>
  <c r="I68" i="1" s="1"/>
  <c r="G68" i="1" s="1"/>
  <c r="H69" i="1"/>
  <c r="I69" i="1" s="1"/>
  <c r="G69" i="1" s="1"/>
  <c r="H70" i="1"/>
  <c r="I70" i="1" s="1"/>
  <c r="G70" i="1" s="1"/>
  <c r="H71" i="1"/>
  <c r="I71" i="1" s="1"/>
  <c r="G71" i="1" s="1"/>
  <c r="H72" i="1"/>
  <c r="I72" i="1" s="1"/>
  <c r="G72" i="1" s="1"/>
  <c r="H73" i="1"/>
  <c r="I73" i="1" s="1"/>
  <c r="G73" i="1" s="1"/>
  <c r="H74" i="1"/>
  <c r="I74" i="1" s="1"/>
  <c r="G74" i="1" s="1"/>
  <c r="H75" i="1"/>
  <c r="I75" i="1" s="1"/>
  <c r="G75" i="1" s="1"/>
  <c r="H76" i="1"/>
  <c r="I76" i="1" s="1"/>
  <c r="G76" i="1" s="1"/>
  <c r="H77" i="1"/>
  <c r="I77" i="1" s="1"/>
  <c r="G77" i="1" s="1"/>
  <c r="H78" i="1"/>
  <c r="I78" i="1" s="1"/>
  <c r="G78" i="1" s="1"/>
  <c r="H79" i="1"/>
  <c r="I79" i="1" s="1"/>
  <c r="G79" i="1" s="1"/>
  <c r="H80" i="1"/>
  <c r="I80" i="1" s="1"/>
  <c r="G80" i="1" s="1"/>
  <c r="H81" i="1"/>
  <c r="I81" i="1" s="1"/>
  <c r="G81" i="1" s="1"/>
  <c r="H82" i="1"/>
  <c r="I82" i="1" s="1"/>
  <c r="G82" i="1" s="1"/>
  <c r="H83" i="1"/>
  <c r="I83" i="1" s="1"/>
  <c r="G83" i="1" s="1"/>
  <c r="H84" i="1"/>
  <c r="I84" i="1" s="1"/>
  <c r="G84" i="1" s="1"/>
  <c r="H85" i="1"/>
  <c r="I85" i="1" s="1"/>
  <c r="G85" i="1" s="1"/>
  <c r="H86" i="1"/>
  <c r="I86" i="1" s="1"/>
  <c r="G86" i="1" s="1"/>
  <c r="H87" i="1"/>
  <c r="I87" i="1" s="1"/>
  <c r="G87" i="1" s="1"/>
  <c r="H88" i="1"/>
  <c r="I88" i="1" s="1"/>
  <c r="G88" i="1" s="1"/>
  <c r="H89" i="1"/>
  <c r="I89" i="1" s="1"/>
  <c r="G89" i="1" s="1"/>
  <c r="H90" i="1"/>
  <c r="I90" i="1" s="1"/>
  <c r="G90" i="1" s="1"/>
  <c r="H91" i="1"/>
  <c r="I91" i="1" s="1"/>
  <c r="G91" i="1" s="1"/>
  <c r="H92" i="1"/>
  <c r="I92" i="1" s="1"/>
  <c r="G92" i="1" s="1"/>
  <c r="H93" i="1"/>
  <c r="I93" i="1" s="1"/>
  <c r="G93" i="1" s="1"/>
  <c r="F16" i="1" l="1"/>
  <c r="L20" i="1"/>
  <c r="F15" i="1"/>
  <c r="G27" i="1"/>
  <c r="G24" i="1"/>
  <c r="G23" i="1"/>
  <c r="L21" i="1"/>
  <c r="L22" i="1" l="1"/>
  <c r="J23" i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K23" i="1" l="1"/>
  <c r="L23" i="1" s="1"/>
  <c r="K24" i="1" l="1"/>
  <c r="L24" i="1" s="1"/>
  <c r="K25" i="1" l="1"/>
  <c r="L25" i="1" s="1"/>
  <c r="K26" i="1" l="1"/>
  <c r="L26" i="1" s="1"/>
  <c r="K27" i="1" l="1"/>
  <c r="L27" i="1" s="1"/>
  <c r="K28" i="1" l="1"/>
  <c r="L28" i="1" s="1"/>
  <c r="K29" i="1" l="1"/>
  <c r="L29" i="1" s="1"/>
  <c r="K30" i="1" l="1"/>
  <c r="L30" i="1" s="1"/>
  <c r="K31" i="1" l="1"/>
  <c r="L31" i="1" s="1"/>
  <c r="K32" i="1" l="1"/>
  <c r="L32" i="1" s="1"/>
  <c r="K33" i="1" l="1"/>
  <c r="L33" i="1" s="1"/>
  <c r="K34" i="1" l="1"/>
  <c r="L34" i="1" s="1"/>
  <c r="K35" i="1" l="1"/>
  <c r="L35" i="1" s="1"/>
  <c r="K36" i="1" l="1"/>
  <c r="L36" i="1" s="1"/>
  <c r="K37" i="1" l="1"/>
  <c r="L37" i="1" s="1"/>
  <c r="K38" i="1" l="1"/>
  <c r="L38" i="1" s="1"/>
  <c r="K39" i="1" l="1"/>
  <c r="L39" i="1" s="1"/>
  <c r="K40" i="1" l="1"/>
  <c r="L40" i="1" s="1"/>
  <c r="K41" i="1" l="1"/>
  <c r="L41" i="1" s="1"/>
  <c r="K42" i="1" l="1"/>
  <c r="L42" i="1" s="1"/>
  <c r="K43" i="1" l="1"/>
  <c r="L43" i="1" s="1"/>
  <c r="K44" i="1" l="1"/>
  <c r="L44" i="1" s="1"/>
  <c r="K45" i="1" l="1"/>
  <c r="L45" i="1" s="1"/>
  <c r="K46" i="1" l="1"/>
  <c r="L46" i="1" s="1"/>
  <c r="K47" i="1" l="1"/>
  <c r="L47" i="1" s="1"/>
  <c r="K48" i="1" l="1"/>
  <c r="L48" i="1" s="1"/>
  <c r="K49" i="1" l="1"/>
  <c r="L49" i="1" s="1"/>
  <c r="K50" i="1" l="1"/>
  <c r="L50" i="1" s="1"/>
  <c r="K51" i="1" l="1"/>
  <c r="L51" i="1" s="1"/>
  <c r="K52" i="1" l="1"/>
  <c r="L52" i="1" s="1"/>
  <c r="K53" i="1" l="1"/>
  <c r="L53" i="1" s="1"/>
  <c r="K54" i="1" l="1"/>
  <c r="L54" i="1" s="1"/>
  <c r="K55" i="1" l="1"/>
  <c r="L55" i="1" s="1"/>
  <c r="K56" i="1" l="1"/>
  <c r="L56" i="1" s="1"/>
  <c r="K57" i="1" l="1"/>
  <c r="L57" i="1" s="1"/>
  <c r="K58" i="1" l="1"/>
  <c r="L58" i="1" s="1"/>
  <c r="K59" i="1" l="1"/>
  <c r="L59" i="1" s="1"/>
  <c r="K60" i="1" l="1"/>
  <c r="L60" i="1" s="1"/>
  <c r="K61" i="1" l="1"/>
  <c r="L61" i="1" s="1"/>
  <c r="K62" i="1" l="1"/>
  <c r="L62" i="1" s="1"/>
  <c r="K63" i="1" l="1"/>
  <c r="L63" i="1" s="1"/>
  <c r="K64" i="1" l="1"/>
  <c r="L64" i="1" s="1"/>
  <c r="K65" i="1" l="1"/>
  <c r="L65" i="1" s="1"/>
  <c r="K66" i="1" l="1"/>
  <c r="L66" i="1" s="1"/>
  <c r="K67" i="1" l="1"/>
  <c r="L67" i="1" s="1"/>
  <c r="K68" i="1" l="1"/>
  <c r="L68" i="1" s="1"/>
  <c r="K69" i="1" l="1"/>
  <c r="L69" i="1" s="1"/>
  <c r="K70" i="1" l="1"/>
  <c r="L70" i="1" s="1"/>
  <c r="K71" i="1" l="1"/>
  <c r="L71" i="1" s="1"/>
  <c r="K72" i="1" l="1"/>
  <c r="L72" i="1" s="1"/>
  <c r="K73" i="1" l="1"/>
  <c r="L73" i="1" s="1"/>
  <c r="K74" i="1" l="1"/>
  <c r="L74" i="1" s="1"/>
  <c r="K75" i="1" l="1"/>
  <c r="L75" i="1" s="1"/>
  <c r="K76" i="1" l="1"/>
  <c r="L76" i="1" s="1"/>
  <c r="K77" i="1" l="1"/>
  <c r="L77" i="1" s="1"/>
  <c r="K78" i="1" l="1"/>
  <c r="L78" i="1" s="1"/>
  <c r="K79" i="1" l="1"/>
  <c r="L79" i="1" s="1"/>
  <c r="K80" i="1" l="1"/>
  <c r="L80" i="1" s="1"/>
  <c r="K81" i="1" l="1"/>
  <c r="L81" i="1" s="1"/>
  <c r="K82" i="1" l="1"/>
  <c r="L82" i="1" s="1"/>
  <c r="K83" i="1" l="1"/>
  <c r="L83" i="1" s="1"/>
  <c r="K84" i="1" l="1"/>
  <c r="L84" i="1" s="1"/>
  <c r="K85" i="1" l="1"/>
  <c r="L85" i="1" s="1"/>
  <c r="K86" i="1" l="1"/>
  <c r="L86" i="1" s="1"/>
  <c r="K87" i="1" l="1"/>
  <c r="L87" i="1" s="1"/>
  <c r="K88" i="1" l="1"/>
  <c r="L88" i="1" s="1"/>
  <c r="K89" i="1" l="1"/>
  <c r="L89" i="1" s="1"/>
  <c r="K90" i="1" l="1"/>
  <c r="L90" i="1" s="1"/>
  <c r="K91" i="1" l="1"/>
  <c r="L91" i="1" s="1"/>
  <c r="K92" i="1" l="1"/>
  <c r="L92" i="1" s="1"/>
  <c r="K93" i="1" l="1"/>
  <c r="L93" i="1" s="1"/>
</calcChain>
</file>

<file path=xl/sharedStrings.xml><?xml version="1.0" encoding="utf-8"?>
<sst xmlns="http://schemas.openxmlformats.org/spreadsheetml/2006/main" count="21" uniqueCount="21">
  <si>
    <t>INVOICE</t>
  </si>
  <si>
    <t>DATA DE HOJE ou da ultima DI, ou  REFERENCIA PROX DI:</t>
  </si>
  <si>
    <t xml:space="preserve">Acumulo dos 6 meses anteriores a data de </t>
  </si>
  <si>
    <t xml:space="preserve"> </t>
  </si>
  <si>
    <t>USD DI acumulada em</t>
  </si>
  <si>
    <t>Modalidade limite USD CIF acumulo 6 meses:</t>
  </si>
  <si>
    <t>DATA DI</t>
  </si>
  <si>
    <t xml:space="preserve">  (11) 2688-9410, 2779-1089, 4425-6779, 9-9145-3464</t>
  </si>
  <si>
    <t>Data de cancelamento da Habilit. Radar (não uso DI por 18 meses)</t>
  </si>
  <si>
    <t>Preencher células amarelas</t>
  </si>
  <si>
    <t>Data deferimento da Habilitação Radar ou Revisão</t>
  </si>
  <si>
    <r>
      <t xml:space="preserve">PLANILHA CÁLCULO ACUMULO/LIBERAÇÃO 6 MESES LIMITE HABILITAÇÃO RADAR DE </t>
    </r>
    <r>
      <rPr>
        <b/>
        <u/>
        <sz val="12"/>
        <color rgb="FFCC0000"/>
        <rFont val="Calibri"/>
        <family val="2"/>
        <scheme val="minor"/>
      </rPr>
      <t>IMPORTAÇÃO</t>
    </r>
    <r>
      <rPr>
        <b/>
        <sz val="12"/>
        <color rgb="FFCC0000"/>
        <rFont val="Calibri"/>
        <family val="2"/>
        <scheme val="minor"/>
      </rPr>
      <t xml:space="preserve"> (EXPORTAÇÃO É LIBERADO)</t>
    </r>
  </si>
  <si>
    <t>VALOR (USD) DI CIF</t>
  </si>
  <si>
    <t>Valor CIF US$ acumulado, ultimos 6 meses antes de</t>
  </si>
  <si>
    <t>Valor USD CIF liberado para imp. na data</t>
  </si>
  <si>
    <t>Ultima, mais recente, DI real</t>
  </si>
  <si>
    <t>Data que inspira cada acumulo DI  em</t>
  </si>
  <si>
    <t>Obtenção Radar</t>
  </si>
  <si>
    <t>atendimento@erediaconsultoria.com.br</t>
  </si>
  <si>
    <t>D.I  - nr. da  Declaração de Importação   min. todas dos ultimos 7 meses</t>
  </si>
  <si>
    <t xml:space="preserve">    www.erediaconsultoria.com.br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</si>
</sst>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$-409]* #,##0.00_ ;_-[$$-409]* \-#,##0.00\ ;_-[$$-409]* &quot;-&quot;??_ ;_-@_ "/>
    <numFmt numFmtId="165" formatCode="d/m;@"/>
    <numFmt numFmtId="166" formatCode="dd/mm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966F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2"/>
      <color rgb="FFCC0000"/>
      <name val="Calibri"/>
      <family val="2"/>
      <scheme val="minor"/>
    </font>
    <font>
      <b/>
      <u/>
      <sz val="12"/>
      <color rgb="FFCC0000"/>
      <name val="Calibri"/>
      <family val="2"/>
      <scheme val="minor"/>
    </font>
    <font>
      <sz val="10"/>
      <color theme="1"/>
      <name val="Arial"/>
      <family val="2"/>
    </font>
    <font>
      <sz val="10"/>
      <color rgb="FFCC000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vertical="top" wrapText="1"/>
    </xf>
    <xf numFmtId="0" fontId="0" fillId="2" borderId="6" xfId="0" applyFill="1" applyBorder="1" applyAlignment="1">
      <alignment vertical="top" wrapText="1"/>
    </xf>
    <xf numFmtId="164" fontId="0" fillId="2" borderId="6" xfId="0" applyNumberFormat="1" applyFill="1" applyBorder="1" applyAlignment="1">
      <alignment vertical="top" wrapText="1"/>
    </xf>
    <xf numFmtId="14" fontId="1" fillId="2" borderId="6" xfId="0" applyNumberFormat="1" applyFont="1" applyFill="1" applyBorder="1" applyAlignment="1">
      <alignment horizontal="center" vertical="top" wrapText="1"/>
    </xf>
    <xf numFmtId="0" fontId="0" fillId="3" borderId="0" xfId="0" applyFill="1"/>
    <xf numFmtId="164" fontId="0" fillId="3" borderId="0" xfId="0" applyNumberFormat="1" applyFill="1"/>
    <xf numFmtId="165" fontId="0" fillId="3" borderId="0" xfId="0" applyNumberFormat="1" applyFill="1"/>
    <xf numFmtId="166" fontId="0" fillId="3" borderId="0" xfId="0" applyNumberFormat="1" applyFill="1"/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14" fontId="0" fillId="3" borderId="0" xfId="0" applyNumberFormat="1" applyFill="1" applyBorder="1"/>
    <xf numFmtId="0" fontId="4" fillId="3" borderId="0" xfId="0" applyFont="1" applyFill="1" applyBorder="1"/>
    <xf numFmtId="0" fontId="0" fillId="3" borderId="0" xfId="0" applyFill="1" applyBorder="1" applyAlignment="1">
      <alignment horizontal="center"/>
    </xf>
    <xf numFmtId="0" fontId="1" fillId="2" borderId="7" xfId="0" applyFont="1" applyFill="1" applyBorder="1" applyAlignment="1">
      <alignment horizontal="center" vertical="top" wrapText="1"/>
    </xf>
    <xf numFmtId="0" fontId="5" fillId="3" borderId="0" xfId="0" applyFont="1" applyFill="1"/>
    <xf numFmtId="166" fontId="1" fillId="2" borderId="6" xfId="0" applyNumberFormat="1" applyFont="1" applyFill="1" applyBorder="1" applyAlignment="1">
      <alignment horizontal="center" vertical="top" wrapText="1"/>
    </xf>
    <xf numFmtId="0" fontId="1" fillId="3" borderId="0" xfId="0" applyFont="1" applyFill="1" applyBorder="1"/>
    <xf numFmtId="0" fontId="0" fillId="3" borderId="4" xfId="0" applyFill="1" applyBorder="1"/>
    <xf numFmtId="0" fontId="1" fillId="3" borderId="8" xfId="0" applyFont="1" applyFill="1" applyBorder="1"/>
    <xf numFmtId="0" fontId="0" fillId="3" borderId="7" xfId="0" applyFill="1" applyBorder="1"/>
    <xf numFmtId="0" fontId="0" fillId="3" borderId="2" xfId="0" applyFill="1" applyBorder="1"/>
    <xf numFmtId="0" fontId="0" fillId="3" borderId="4" xfId="0" applyFill="1" applyBorder="1" applyAlignment="1">
      <alignment horizontal="right"/>
    </xf>
    <xf numFmtId="0" fontId="8" fillId="3" borderId="0" xfId="1" applyFont="1" applyFill="1" applyBorder="1"/>
    <xf numFmtId="0" fontId="3" fillId="3" borderId="0" xfId="0" applyFont="1" applyFill="1" applyBorder="1"/>
    <xf numFmtId="0" fontId="9" fillId="3" borderId="0" xfId="0" applyFont="1" applyFill="1" applyBorder="1"/>
    <xf numFmtId="0" fontId="0" fillId="3" borderId="0" xfId="0" applyFill="1" applyBorder="1" applyAlignment="1">
      <alignment vertical="top" wrapText="1"/>
    </xf>
    <xf numFmtId="0" fontId="1" fillId="3" borderId="3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0" fillId="3" borderId="2" xfId="0" applyFont="1" applyFill="1" applyBorder="1"/>
    <xf numFmtId="0" fontId="0" fillId="2" borderId="5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0" fillId="2" borderId="8" xfId="0" applyNumberFormat="1" applyFill="1" applyBorder="1" applyAlignment="1">
      <alignment vertical="top" wrapText="1"/>
    </xf>
    <xf numFmtId="166" fontId="1" fillId="2" borderId="9" xfId="0" applyNumberFormat="1" applyFont="1" applyFill="1" applyBorder="1" applyAlignment="1">
      <alignment horizontal="center" vertical="top" wrapText="1"/>
    </xf>
    <xf numFmtId="0" fontId="0" fillId="5" borderId="1" xfId="0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164" fontId="0" fillId="5" borderId="1" xfId="0" applyNumberFormat="1" applyFill="1" applyBorder="1" applyProtection="1">
      <protection locked="0"/>
    </xf>
    <xf numFmtId="165" fontId="0" fillId="5" borderId="1" xfId="0" applyNumberFormat="1" applyFill="1" applyBorder="1"/>
    <xf numFmtId="165" fontId="0" fillId="5" borderId="1" xfId="0" applyNumberFormat="1" applyFill="1" applyBorder="1" applyProtection="1">
      <protection locked="0"/>
    </xf>
    <xf numFmtId="0" fontId="1" fillId="3" borderId="0" xfId="0" applyFont="1" applyFill="1" applyAlignment="1">
      <alignment horizontal="right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14" fontId="0" fillId="0" borderId="0" xfId="0" applyNumberFormat="1" applyFill="1" applyBorder="1" applyProtection="1">
      <protection hidden="1"/>
    </xf>
    <xf numFmtId="14" fontId="11" fillId="4" borderId="1" xfId="0" applyNumberFormat="1" applyFont="1" applyFill="1" applyBorder="1" applyAlignment="1" applyProtection="1">
      <alignment horizontal="center"/>
      <protection hidden="1"/>
    </xf>
    <xf numFmtId="14" fontId="11" fillId="5" borderId="1" xfId="0" applyNumberFormat="1" applyFont="1" applyFill="1" applyBorder="1" applyAlignment="1" applyProtection="1">
      <alignment horizontal="center"/>
      <protection locked="0"/>
    </xf>
    <xf numFmtId="4" fontId="11" fillId="5" borderId="6" xfId="0" applyNumberFormat="1" applyFont="1" applyFill="1" applyBorder="1" applyAlignment="1" applyProtection="1">
      <alignment horizontal="right"/>
      <protection locked="0"/>
    </xf>
    <xf numFmtId="14" fontId="12" fillId="5" borderId="1" xfId="0" applyNumberFormat="1" applyFont="1" applyFill="1" applyBorder="1" applyAlignment="1" applyProtection="1">
      <alignment horizontal="center"/>
      <protection locked="0"/>
    </xf>
    <xf numFmtId="164" fontId="0" fillId="4" borderId="6" xfId="0" applyNumberFormat="1" applyFill="1" applyBorder="1" applyProtection="1">
      <protection hidden="1"/>
    </xf>
    <xf numFmtId="0" fontId="0" fillId="4" borderId="6" xfId="0" applyFill="1" applyBorder="1" applyProtection="1">
      <protection hidden="1"/>
    </xf>
    <xf numFmtId="4" fontId="0" fillId="4" borderId="8" xfId="0" applyNumberFormat="1" applyFill="1" applyBorder="1" applyProtection="1">
      <protection hidden="1"/>
    </xf>
    <xf numFmtId="164" fontId="0" fillId="4" borderId="1" xfId="0" applyNumberFormat="1" applyFill="1" applyBorder="1" applyProtection="1">
      <protection hidden="1"/>
    </xf>
    <xf numFmtId="0" fontId="0" fillId="4" borderId="1" xfId="0" applyFill="1" applyBorder="1" applyProtection="1">
      <protection hidden="1"/>
    </xf>
    <xf numFmtId="4" fontId="0" fillId="4" borderId="2" xfId="0" applyNumberFormat="1" applyFill="1" applyBorder="1" applyProtection="1">
      <protection hidden="1"/>
    </xf>
    <xf numFmtId="14" fontId="12" fillId="4" borderId="1" xfId="0" applyNumberFormat="1" applyFont="1" applyFill="1" applyBorder="1" applyAlignment="1" applyProtection="1">
      <alignment horizontal="center"/>
      <protection hidden="1"/>
    </xf>
    <xf numFmtId="0" fontId="13" fillId="3" borderId="0" xfId="0" applyFont="1" applyFill="1" applyBorder="1"/>
    <xf numFmtId="14" fontId="6" fillId="3" borderId="0" xfId="0" applyNumberFormat="1" applyFont="1" applyFill="1" applyBorder="1" applyProtection="1">
      <protection hidden="1"/>
    </xf>
    <xf numFmtId="166" fontId="0" fillId="4" borderId="1" xfId="0" applyNumberFormat="1" applyFill="1" applyBorder="1" applyProtection="1">
      <protection hidden="1"/>
    </xf>
    <xf numFmtId="0" fontId="2" fillId="3" borderId="0" xfId="0" applyFont="1" applyFill="1" applyBorder="1" applyProtection="1">
      <protection hidden="1"/>
    </xf>
    <xf numFmtId="4" fontId="13" fillId="3" borderId="0" xfId="0" applyNumberFormat="1" applyFont="1" applyFill="1" applyBorder="1"/>
    <xf numFmtId="0" fontId="13" fillId="3" borderId="0" xfId="0" applyFont="1" applyFill="1" applyBorder="1" applyAlignment="1">
      <alignment vertical="top" wrapText="1"/>
    </xf>
    <xf numFmtId="4" fontId="13" fillId="3" borderId="0" xfId="0" applyNumberFormat="1" applyFont="1" applyFill="1" applyBorder="1" applyProtection="1">
      <protection hidden="1"/>
    </xf>
    <xf numFmtId="0" fontId="13" fillId="3" borderId="0" xfId="0" applyFont="1" applyFill="1" applyBorder="1" applyProtection="1">
      <protection hidden="1"/>
    </xf>
    <xf numFmtId="14" fontId="0" fillId="4" borderId="6" xfId="0" applyNumberFormat="1" applyFill="1" applyBorder="1" applyProtection="1">
      <protection hidden="1"/>
    </xf>
    <xf numFmtId="165" fontId="0" fillId="5" borderId="6" xfId="0" applyNumberFormat="1" applyFill="1" applyBorder="1" applyProtection="1">
      <protection hidden="1"/>
    </xf>
    <xf numFmtId="0" fontId="8" fillId="3" borderId="0" xfId="1" applyFont="1" applyFill="1" applyBorder="1" applyAlignment="1">
      <alignment horizontal="left"/>
    </xf>
    <xf numFmtId="14" fontId="0" fillId="3" borderId="0" xfId="0" applyNumberFormat="1" applyFill="1" applyBorder="1" applyAlignment="1">
      <alignment horizontal="left"/>
    </xf>
    <xf numFmtId="0" fontId="0" fillId="3" borderId="0" xfId="0" applyFill="1" applyAlignment="1">
      <alignment horizontal="left"/>
    </xf>
  </cellXfs>
  <cellStyles count="2">
    <cellStyle name="Hiperlink" xfId="1" builtinId="8"/>
    <cellStyle name="Normal" xfId="0" builtinId="0"/>
  </cellStyles>
  <dxfs count="1"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AD1C5"/>
      <color rgb="FFFFFF66"/>
      <color rgb="FFCC0000"/>
      <color rgb="FF966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ceita.fazenda.gov.br/aplicacoes/atrjo/radar/consultaSituacaoCpfCnpj.asp" TargetMode="External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://www.erediaconsultoria.com.br/contato+atendimento+telefone+e-mail+jl+jle+j.l.e.+j.l.+eredia+consultoria+Habilitacao+radar+bndes+finame+execucao+fiscal+cursos+contabilidade+abertura+empresa+de+firma.html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10</xdr:row>
      <xdr:rowOff>142875</xdr:rowOff>
    </xdr:from>
    <xdr:to>
      <xdr:col>7</xdr:col>
      <xdr:colOff>771525</xdr:colOff>
      <xdr:row>13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1962150"/>
          <a:ext cx="485775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47625</xdr:colOff>
      <xdr:row>6</xdr:row>
      <xdr:rowOff>47625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5610225" cy="1085850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447675</xdr:colOff>
      <xdr:row>3</xdr:row>
      <xdr:rowOff>152400</xdr:rowOff>
    </xdr:from>
    <xdr:to>
      <xdr:col>9</xdr:col>
      <xdr:colOff>85725</xdr:colOff>
      <xdr:row>6</xdr:row>
      <xdr:rowOff>76200</xdr:rowOff>
    </xdr:to>
    <xdr:pic>
      <xdr:nvPicPr>
        <xdr:cNvPr id="4" name="Imagem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723900"/>
          <a:ext cx="1333500" cy="390525"/>
        </a:xfrm>
        <a:prstGeom prst="rect">
          <a:avLst/>
        </a:prstGeom>
      </xdr:spPr>
    </xdr:pic>
    <xdr:clientData/>
  </xdr:twoCellAnchor>
  <xdr:twoCellAnchor editAs="oneCell">
    <xdr:from>
      <xdr:col>9</xdr:col>
      <xdr:colOff>276225</xdr:colOff>
      <xdr:row>3</xdr:row>
      <xdr:rowOff>152400</xdr:rowOff>
    </xdr:from>
    <xdr:to>
      <xdr:col>10</xdr:col>
      <xdr:colOff>733425</xdr:colOff>
      <xdr:row>6</xdr:row>
      <xdr:rowOff>76200</xdr:rowOff>
    </xdr:to>
    <xdr:pic>
      <xdr:nvPicPr>
        <xdr:cNvPr id="5" name="Imagem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723900"/>
          <a:ext cx="1333500" cy="390525"/>
        </a:xfrm>
        <a:prstGeom prst="rect">
          <a:avLst/>
        </a:prstGeom>
      </xdr:spPr>
    </xdr:pic>
    <xdr:clientData/>
  </xdr:twoCellAnchor>
  <xdr:twoCellAnchor editAs="oneCell">
    <xdr:from>
      <xdr:col>7</xdr:col>
      <xdr:colOff>504823</xdr:colOff>
      <xdr:row>12</xdr:row>
      <xdr:rowOff>171447</xdr:rowOff>
    </xdr:from>
    <xdr:to>
      <xdr:col>9</xdr:col>
      <xdr:colOff>114298</xdr:colOff>
      <xdr:row>15</xdr:row>
      <xdr:rowOff>66672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528011">
          <a:off x="6067423" y="2419347"/>
          <a:ext cx="4667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tendimento@erediaconsultoria.com.br" TargetMode="External"/><Relationship Id="rId1" Type="http://schemas.openxmlformats.org/officeDocument/2006/relationships/hyperlink" Target="http://www.erediaconsultoria.com.b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96"/>
  <sheetViews>
    <sheetView tabSelected="1" workbookViewId="0">
      <selection activeCell="M18" sqref="M18"/>
    </sheetView>
  </sheetViews>
  <sheetFormatPr defaultRowHeight="15" x14ac:dyDescent="0.25"/>
  <cols>
    <col min="1" max="1" width="15.85546875" style="5" customWidth="1"/>
    <col min="2" max="2" width="17.85546875" style="5" customWidth="1"/>
    <col min="3" max="3" width="11" style="5" customWidth="1"/>
    <col min="4" max="4" width="13.7109375" style="6" customWidth="1"/>
    <col min="5" max="5" width="7" style="5" hidden="1" customWidth="1"/>
    <col min="6" max="6" width="12.42578125" style="5" customWidth="1"/>
    <col min="7" max="7" width="12.5703125" style="5" customWidth="1"/>
    <col min="8" max="8" width="12.85546875" style="5" customWidth="1"/>
    <col min="9" max="9" width="4.85546875" style="7" hidden="1" customWidth="1"/>
    <col min="10" max="10" width="13.140625" style="8" customWidth="1"/>
    <col min="11" max="11" width="14.5703125" style="5" customWidth="1"/>
    <col min="12" max="12" width="13.7109375" style="9" customWidth="1"/>
    <col min="13" max="13" width="27.85546875" style="56" customWidth="1"/>
    <col min="14" max="14" width="14.85546875" style="56" customWidth="1"/>
    <col min="15" max="15" width="11.5703125" style="60" customWidth="1"/>
    <col min="16" max="16" width="9.140625" style="56"/>
    <col min="17" max="17" width="10.7109375" style="56" bestFit="1" customWidth="1"/>
    <col min="18" max="32" width="9.140625" style="56"/>
    <col min="33" max="220" width="9.140625" style="9"/>
  </cols>
  <sheetData>
    <row r="1" spans="1:220" s="5" customFormat="1" x14ac:dyDescent="0.25">
      <c r="D1" s="6"/>
      <c r="I1" s="7"/>
      <c r="J1" s="8"/>
      <c r="L1" s="9"/>
      <c r="M1" s="56"/>
      <c r="N1" s="56"/>
      <c r="O1" s="60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</row>
    <row r="2" spans="1:220" s="5" customFormat="1" x14ac:dyDescent="0.25">
      <c r="D2" s="6"/>
      <c r="E2" s="5" t="s">
        <v>3</v>
      </c>
      <c r="I2" s="7"/>
      <c r="J2" s="8"/>
      <c r="L2" s="9"/>
      <c r="M2" s="56"/>
      <c r="N2" s="56"/>
      <c r="O2" s="60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</row>
    <row r="3" spans="1:220" s="5" customFormat="1" x14ac:dyDescent="0.25">
      <c r="A3" s="9"/>
      <c r="B3" s="9"/>
      <c r="C3" s="10"/>
      <c r="D3" s="11"/>
      <c r="I3" s="7"/>
      <c r="J3" s="8"/>
      <c r="L3" s="9"/>
      <c r="M3" s="56"/>
      <c r="N3" s="56"/>
      <c r="O3" s="60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</row>
    <row r="4" spans="1:220" s="5" customFormat="1" x14ac:dyDescent="0.25">
      <c r="A4" s="9"/>
      <c r="B4" s="9"/>
      <c r="C4" s="10"/>
      <c r="D4" s="11"/>
      <c r="I4" s="7"/>
      <c r="J4" s="8"/>
      <c r="L4" s="9"/>
      <c r="M4" s="56"/>
      <c r="N4" s="56"/>
      <c r="O4" s="60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</row>
    <row r="5" spans="1:220" s="5" customFormat="1" x14ac:dyDescent="0.25">
      <c r="A5" s="9"/>
      <c r="B5" s="9"/>
      <c r="C5" s="10"/>
      <c r="D5" s="11"/>
      <c r="I5" s="7"/>
      <c r="J5" s="8"/>
      <c r="L5" s="9"/>
      <c r="M5" s="56"/>
      <c r="N5" s="56"/>
      <c r="O5" s="60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</row>
    <row r="6" spans="1:220" s="5" customFormat="1" ht="6.75" customHeight="1" x14ac:dyDescent="0.25">
      <c r="A6" s="17"/>
      <c r="B6" s="9"/>
      <c r="C6" s="10"/>
      <c r="D6" s="11"/>
      <c r="I6" s="7"/>
      <c r="J6" s="8"/>
      <c r="L6" s="9"/>
      <c r="M6" s="56"/>
      <c r="N6" s="56"/>
      <c r="O6" s="60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</row>
    <row r="7" spans="1:220" s="5" customFormat="1" ht="15.75" x14ac:dyDescent="0.25">
      <c r="A7" s="24" t="s">
        <v>7</v>
      </c>
      <c r="B7" s="9"/>
      <c r="C7" s="10"/>
      <c r="D7" s="11"/>
      <c r="I7" s="7"/>
      <c r="J7" s="8"/>
      <c r="L7" s="9"/>
      <c r="M7" s="56"/>
      <c r="N7" s="56"/>
      <c r="O7" s="60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</row>
    <row r="8" spans="1:220" s="5" customFormat="1" x14ac:dyDescent="0.25">
      <c r="A8" s="66" t="s">
        <v>20</v>
      </c>
      <c r="B8" s="13"/>
      <c r="C8" s="66" t="s">
        <v>18</v>
      </c>
      <c r="D8" s="67"/>
      <c r="F8" s="68"/>
      <c r="I8" s="7"/>
      <c r="J8" s="8"/>
      <c r="L8" s="9"/>
      <c r="M8" s="56"/>
      <c r="N8" s="56"/>
      <c r="O8" s="60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</row>
    <row r="9" spans="1:220" s="5" customFormat="1" x14ac:dyDescent="0.25">
      <c r="A9" s="23"/>
      <c r="B9" s="9"/>
      <c r="C9" s="10"/>
      <c r="D9" s="11"/>
      <c r="I9" s="7"/>
      <c r="J9" s="8"/>
      <c r="L9" s="9"/>
      <c r="M9" s="56"/>
      <c r="N9" s="56"/>
      <c r="O9" s="60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</row>
    <row r="10" spans="1:220" s="5" customFormat="1" ht="15.75" x14ac:dyDescent="0.25">
      <c r="A10" s="25" t="s">
        <v>11</v>
      </c>
      <c r="B10" s="9"/>
      <c r="C10" s="10"/>
      <c r="D10" s="11"/>
      <c r="I10" s="7"/>
      <c r="J10" s="8"/>
      <c r="L10" s="9"/>
      <c r="M10" s="56"/>
      <c r="N10" s="56"/>
      <c r="O10" s="60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</row>
    <row r="11" spans="1:220" s="5" customFormat="1" ht="18.75" x14ac:dyDescent="0.3">
      <c r="A11" s="12"/>
      <c r="B11" s="9"/>
      <c r="C11" s="10"/>
      <c r="D11" s="11"/>
      <c r="I11" s="7"/>
      <c r="J11" s="8"/>
      <c r="L11" s="9"/>
      <c r="M11" s="56"/>
      <c r="N11" s="56"/>
      <c r="O11" s="60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</row>
    <row r="12" spans="1:220" s="5" customFormat="1" x14ac:dyDescent="0.25">
      <c r="A12" s="21"/>
      <c r="B12" s="18"/>
      <c r="C12" s="22"/>
      <c r="D12" s="27" t="s">
        <v>10</v>
      </c>
      <c r="F12" s="46"/>
      <c r="I12" s="7"/>
      <c r="J12" s="8"/>
      <c r="L12" s="9"/>
      <c r="N12" s="56"/>
      <c r="O12" s="60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</row>
    <row r="13" spans="1:220" s="5" customFormat="1" x14ac:dyDescent="0.25">
      <c r="A13" s="19"/>
      <c r="B13" s="20"/>
      <c r="C13" s="20"/>
      <c r="D13" s="28" t="s">
        <v>5</v>
      </c>
      <c r="F13" s="47">
        <v>0</v>
      </c>
      <c r="I13" s="7"/>
      <c r="J13" s="15" t="s">
        <v>9</v>
      </c>
      <c r="L13" s="9"/>
      <c r="N13" s="56"/>
      <c r="O13" s="60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</row>
    <row r="14" spans="1:220" x14ac:dyDescent="0.25">
      <c r="A14" s="29"/>
      <c r="B14" s="18"/>
      <c r="C14" s="18"/>
      <c r="D14" s="27" t="s">
        <v>1</v>
      </c>
      <c r="F14" s="48"/>
      <c r="K14" s="57">
        <f>LARGE(C20:C93,1)</f>
        <v>0</v>
      </c>
    </row>
    <row r="15" spans="1:220" s="5" customFormat="1" x14ac:dyDescent="0.25">
      <c r="D15" s="41" t="s">
        <v>15</v>
      </c>
      <c r="F15" s="45">
        <f>LARGE(K14:K15,1)</f>
        <v>516</v>
      </c>
      <c r="I15" s="7"/>
      <c r="J15" s="8"/>
      <c r="K15" s="57">
        <f>F12+(18*30-24)</f>
        <v>516</v>
      </c>
      <c r="L15" s="9"/>
      <c r="M15" s="56"/>
      <c r="N15" s="56"/>
      <c r="O15" s="60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</row>
    <row r="16" spans="1:220" s="5" customFormat="1" x14ac:dyDescent="0.25">
      <c r="A16" s="21"/>
      <c r="B16" s="18"/>
      <c r="C16" s="22"/>
      <c r="D16" s="27" t="s">
        <v>8</v>
      </c>
      <c r="F16" s="55">
        <f>K16+516</f>
        <v>1032</v>
      </c>
      <c r="I16" s="7"/>
      <c r="J16" s="8"/>
      <c r="K16" s="57">
        <f>LARGE(K14:K15,1)</f>
        <v>516</v>
      </c>
      <c r="L16" s="9"/>
      <c r="M16" s="56"/>
      <c r="N16" s="56"/>
      <c r="O16" s="60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</row>
    <row r="17" spans="1:220" s="5" customFormat="1" x14ac:dyDescent="0.25">
      <c r="D17" s="41"/>
      <c r="F17" s="44"/>
      <c r="I17" s="7"/>
      <c r="J17" s="8"/>
      <c r="L17" s="9"/>
      <c r="M17" s="56"/>
      <c r="N17" s="56"/>
      <c r="O17" s="60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</row>
    <row r="18" spans="1:220" s="1" customFormat="1" ht="78" customHeight="1" x14ac:dyDescent="0.25">
      <c r="A18" s="42" t="s">
        <v>19</v>
      </c>
      <c r="B18" s="30" t="s">
        <v>0</v>
      </c>
      <c r="C18" s="30" t="s">
        <v>6</v>
      </c>
      <c r="D18" s="30" t="s">
        <v>12</v>
      </c>
      <c r="E18" s="31"/>
      <c r="F18" s="30" t="s">
        <v>16</v>
      </c>
      <c r="G18" s="32" t="s">
        <v>4</v>
      </c>
      <c r="H18" s="30" t="s">
        <v>2</v>
      </c>
      <c r="I18" s="33"/>
      <c r="J18" s="30" t="s">
        <v>13</v>
      </c>
      <c r="K18" s="30" t="s">
        <v>14</v>
      </c>
      <c r="L18" s="26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</row>
    <row r="19" spans="1:220" s="1" customFormat="1" ht="15.75" customHeight="1" x14ac:dyDescent="0.25">
      <c r="A19" s="43"/>
      <c r="B19" s="2"/>
      <c r="C19" s="2"/>
      <c r="D19" s="3"/>
      <c r="E19" s="34"/>
      <c r="F19" s="16">
        <f>F14</f>
        <v>0</v>
      </c>
      <c r="G19" s="35">
        <f>F14</f>
        <v>0</v>
      </c>
      <c r="H19" s="4">
        <f>F14</f>
        <v>0</v>
      </c>
      <c r="I19" s="14"/>
      <c r="J19" s="4">
        <f>F14</f>
        <v>0</v>
      </c>
      <c r="K19" s="4">
        <f>F14</f>
        <v>0</v>
      </c>
      <c r="L19" s="26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</row>
    <row r="20" spans="1:220" x14ac:dyDescent="0.25">
      <c r="A20" s="50"/>
      <c r="B20" s="50" t="s">
        <v>17</v>
      </c>
      <c r="C20" s="64">
        <f>F12</f>
        <v>0</v>
      </c>
      <c r="D20" s="49"/>
      <c r="E20" s="65">
        <v>192</v>
      </c>
      <c r="F20" s="58"/>
      <c r="G20" s="49"/>
      <c r="H20" s="50"/>
      <c r="I20" s="50">
        <f>IF(H20&lt;&gt;"Não acumula",1,0)</f>
        <v>1</v>
      </c>
      <c r="J20" s="50"/>
      <c r="K20" s="51">
        <f>F13</f>
        <v>0</v>
      </c>
      <c r="L20" s="59" t="str">
        <f t="shared" ref="L20" si="0">IF(K20&lt;0,"ULTRAPASSOU LIMITE US$ 150 MIL CIF ","")</f>
        <v/>
      </c>
      <c r="M20" s="62"/>
      <c r="N20" s="63"/>
      <c r="O20" s="56"/>
    </row>
    <row r="21" spans="1:220" x14ac:dyDescent="0.25">
      <c r="A21" s="36"/>
      <c r="B21" s="36"/>
      <c r="C21" s="37"/>
      <c r="D21" s="38"/>
      <c r="E21" s="39">
        <v>190</v>
      </c>
      <c r="F21" s="58" t="str">
        <f t="shared" ref="F21:F22" si="1">IF(C21&lt;&gt;0,(E21+C21),"")</f>
        <v/>
      </c>
      <c r="G21" s="52">
        <f t="shared" ref="G21:G22" si="2">D21*I21</f>
        <v>0</v>
      </c>
      <c r="H21" s="53" t="str">
        <f t="shared" ref="H21:H22" si="3">IF($F$14&gt;(C21+E21),"Não acumula", "Acumula")</f>
        <v>Acumula</v>
      </c>
      <c r="I21" s="53">
        <f t="shared" ref="I21:I22" si="4">IF(H21&lt;&gt;"Não acumula",1,0)</f>
        <v>1</v>
      </c>
      <c r="J21" s="52">
        <f>J20+G21</f>
        <v>0</v>
      </c>
      <c r="K21" s="54">
        <f>(K20-G21)</f>
        <v>0</v>
      </c>
      <c r="L21" s="59" t="str">
        <f t="shared" ref="L21:L25" si="5">IF(K21&lt;0,"ULTRAPASSOU LIMITE US$ X MIL CIF ","")</f>
        <v/>
      </c>
      <c r="M21" s="62"/>
      <c r="N21" s="63"/>
      <c r="O21" s="56"/>
    </row>
    <row r="22" spans="1:220" x14ac:dyDescent="0.25">
      <c r="A22" s="36"/>
      <c r="B22" s="36"/>
      <c r="C22" s="37"/>
      <c r="D22" s="38"/>
      <c r="E22" s="39">
        <v>191</v>
      </c>
      <c r="F22" s="58" t="str">
        <f t="shared" si="1"/>
        <v/>
      </c>
      <c r="G22" s="52">
        <f t="shared" si="2"/>
        <v>0</v>
      </c>
      <c r="H22" s="53" t="str">
        <f t="shared" si="3"/>
        <v>Acumula</v>
      </c>
      <c r="I22" s="53">
        <f t="shared" si="4"/>
        <v>1</v>
      </c>
      <c r="J22" s="52">
        <f t="shared" ref="J22" si="6">J21+G22</f>
        <v>0</v>
      </c>
      <c r="K22" s="54">
        <f t="shared" ref="K22" si="7">(K21-G22)</f>
        <v>0</v>
      </c>
      <c r="L22" s="59" t="str">
        <f t="shared" si="5"/>
        <v/>
      </c>
      <c r="M22" s="62"/>
      <c r="N22" s="63"/>
      <c r="O22" s="56"/>
    </row>
    <row r="23" spans="1:220" x14ac:dyDescent="0.25">
      <c r="A23" s="36"/>
      <c r="B23" s="36"/>
      <c r="C23" s="37"/>
      <c r="D23" s="38"/>
      <c r="E23" s="39">
        <v>192</v>
      </c>
      <c r="F23" s="58" t="str">
        <f t="shared" ref="F23:F25" si="8">IF(C23&lt;&gt;0,(E23+C23),"")</f>
        <v/>
      </c>
      <c r="G23" s="52">
        <f>D23*I23</f>
        <v>0</v>
      </c>
      <c r="H23" s="53" t="str">
        <f>IF($F$14&gt;(C23+E23),"Não acumula", "Acumula")</f>
        <v>Acumula</v>
      </c>
      <c r="I23" s="53">
        <f t="shared" ref="I23:I84" si="9">IF(H23&lt;&gt;"Não acumula",1,0)</f>
        <v>1</v>
      </c>
      <c r="J23" s="52">
        <f t="shared" ref="J23:J25" si="10">J22+G23</f>
        <v>0</v>
      </c>
      <c r="K23" s="54">
        <f>(K22-G23)</f>
        <v>0</v>
      </c>
      <c r="L23" s="59" t="str">
        <f t="shared" si="5"/>
        <v/>
      </c>
      <c r="M23" s="62"/>
      <c r="N23" s="63"/>
      <c r="O23" s="56"/>
    </row>
    <row r="24" spans="1:220" x14ac:dyDescent="0.25">
      <c r="A24" s="36"/>
      <c r="B24" s="36"/>
      <c r="C24" s="37"/>
      <c r="D24" s="38"/>
      <c r="E24" s="39">
        <v>192</v>
      </c>
      <c r="F24" s="58" t="str">
        <f t="shared" si="8"/>
        <v/>
      </c>
      <c r="G24" s="52">
        <f>D24*I24</f>
        <v>0</v>
      </c>
      <c r="H24" s="53" t="str">
        <f>IF($F$14&gt;(C24+E24),"Não acumula", "Acumula")</f>
        <v>Acumula</v>
      </c>
      <c r="I24" s="53">
        <f t="shared" si="9"/>
        <v>1</v>
      </c>
      <c r="J24" s="52">
        <f t="shared" si="10"/>
        <v>0</v>
      </c>
      <c r="K24" s="54">
        <f>(K23-G24)</f>
        <v>0</v>
      </c>
      <c r="L24" s="59" t="str">
        <f t="shared" si="5"/>
        <v/>
      </c>
      <c r="M24" s="62"/>
      <c r="N24" s="63"/>
      <c r="O24" s="56"/>
    </row>
    <row r="25" spans="1:220" x14ac:dyDescent="0.25">
      <c r="A25" s="36"/>
      <c r="B25" s="36"/>
      <c r="C25" s="37"/>
      <c r="D25" s="38"/>
      <c r="E25" s="39">
        <v>192</v>
      </c>
      <c r="F25" s="58" t="str">
        <f t="shared" si="8"/>
        <v/>
      </c>
      <c r="G25" s="52">
        <f>D25*I25</f>
        <v>0</v>
      </c>
      <c r="H25" s="53" t="str">
        <f>IF($F$14&gt;(C25+E25),"Não acumula", "Acumula")</f>
        <v>Acumula</v>
      </c>
      <c r="I25" s="53">
        <f t="shared" si="9"/>
        <v>1</v>
      </c>
      <c r="J25" s="52">
        <f t="shared" si="10"/>
        <v>0</v>
      </c>
      <c r="K25" s="54">
        <f>(K24-G25)</f>
        <v>0</v>
      </c>
      <c r="L25" s="59" t="str">
        <f t="shared" si="5"/>
        <v/>
      </c>
      <c r="M25" s="62"/>
      <c r="N25" s="63"/>
      <c r="O25" s="56"/>
    </row>
    <row r="26" spans="1:220" x14ac:dyDescent="0.25">
      <c r="A26" s="36"/>
      <c r="B26" s="36"/>
      <c r="C26" s="37"/>
      <c r="D26" s="38"/>
      <c r="E26" s="39">
        <v>192</v>
      </c>
      <c r="F26" s="58" t="str">
        <f>IF(C26&lt;&gt;0,(E26+C26),"")</f>
        <v/>
      </c>
      <c r="G26" s="52">
        <f>D26*I26</f>
        <v>0</v>
      </c>
      <c r="H26" s="53" t="str">
        <f>IF($F$14&gt;(C26+E26),"Não acumula", "Acumula")</f>
        <v>Acumula</v>
      </c>
      <c r="I26" s="53">
        <f t="shared" si="9"/>
        <v>1</v>
      </c>
      <c r="J26" s="52">
        <f>(J25+G26)*I26</f>
        <v>0</v>
      </c>
      <c r="K26" s="54">
        <f>(K25-G26)</f>
        <v>0</v>
      </c>
      <c r="L26" s="59" t="str">
        <f>IF(K26&lt;0,"ULTRAPASSOU LIMITE US$ X MIL CIF ","")</f>
        <v/>
      </c>
      <c r="M26" s="62"/>
      <c r="N26" s="63"/>
      <c r="O26" s="56"/>
    </row>
    <row r="27" spans="1:220" x14ac:dyDescent="0.25">
      <c r="A27" s="36"/>
      <c r="B27" s="36"/>
      <c r="C27" s="37"/>
      <c r="D27" s="38"/>
      <c r="E27" s="39">
        <v>192</v>
      </c>
      <c r="F27" s="58" t="str">
        <f t="shared" ref="F27:F90" si="11">IF(C27&lt;&gt;0,(E27+C27),"")</f>
        <v/>
      </c>
      <c r="G27" s="52">
        <f>D27*I27</f>
        <v>0</v>
      </c>
      <c r="H27" s="53" t="str">
        <f>IF($F$14&gt;(C27+E27),"Não acumula", "Acumula")</f>
        <v>Acumula</v>
      </c>
      <c r="I27" s="53">
        <f t="shared" si="9"/>
        <v>1</v>
      </c>
      <c r="J27" s="52">
        <f t="shared" ref="J27:J90" si="12">(J26+G27)*I27</f>
        <v>0</v>
      </c>
      <c r="K27" s="54">
        <f>(K26-G27)</f>
        <v>0</v>
      </c>
      <c r="L27" s="59" t="str">
        <f t="shared" ref="L27:L90" si="13">IF(K27&lt;0,"ULTRAPASSOU LIMITE US$ X MIL CIF ","")</f>
        <v/>
      </c>
      <c r="M27" s="62"/>
      <c r="N27" s="63"/>
      <c r="O27" s="56"/>
    </row>
    <row r="28" spans="1:220" x14ac:dyDescent="0.25">
      <c r="A28" s="36"/>
      <c r="B28" s="36"/>
      <c r="C28" s="36"/>
      <c r="D28" s="38"/>
      <c r="E28" s="39">
        <v>192</v>
      </c>
      <c r="F28" s="58" t="str">
        <f t="shared" si="11"/>
        <v/>
      </c>
      <c r="G28" s="52">
        <f>D28*I28</f>
        <v>0</v>
      </c>
      <c r="H28" s="53" t="str">
        <f>IF($F$14&gt;(C28+E28),"Não acumula", "Acumula")</f>
        <v>Acumula</v>
      </c>
      <c r="I28" s="53">
        <f t="shared" si="9"/>
        <v>1</v>
      </c>
      <c r="J28" s="52">
        <f t="shared" si="12"/>
        <v>0</v>
      </c>
      <c r="K28" s="54">
        <f>(K27-G28)</f>
        <v>0</v>
      </c>
      <c r="L28" s="59" t="str">
        <f t="shared" si="13"/>
        <v/>
      </c>
      <c r="M28" s="62"/>
      <c r="N28" s="63"/>
      <c r="O28" s="56"/>
    </row>
    <row r="29" spans="1:220" x14ac:dyDescent="0.25">
      <c r="A29" s="36"/>
      <c r="B29" s="36"/>
      <c r="C29" s="37"/>
      <c r="D29" s="40"/>
      <c r="E29" s="39">
        <v>192</v>
      </c>
      <c r="F29" s="58" t="str">
        <f t="shared" si="11"/>
        <v/>
      </c>
      <c r="G29" s="52">
        <f>D29*I29</f>
        <v>0</v>
      </c>
      <c r="H29" s="53" t="str">
        <f>IF($F$14&gt;(C29+E29),"Não acumula", "Acumula")</f>
        <v>Acumula</v>
      </c>
      <c r="I29" s="53">
        <f t="shared" si="9"/>
        <v>1</v>
      </c>
      <c r="J29" s="52">
        <f t="shared" si="12"/>
        <v>0</v>
      </c>
      <c r="K29" s="54">
        <f>(K28-G29)</f>
        <v>0</v>
      </c>
      <c r="L29" s="59" t="str">
        <f t="shared" si="13"/>
        <v/>
      </c>
      <c r="M29" s="62"/>
      <c r="N29" s="63"/>
      <c r="O29" s="56"/>
    </row>
    <row r="30" spans="1:220" x14ac:dyDescent="0.25">
      <c r="A30" s="36"/>
      <c r="B30" s="36"/>
      <c r="C30" s="36"/>
      <c r="D30" s="38"/>
      <c r="E30" s="39">
        <v>192</v>
      </c>
      <c r="F30" s="58" t="str">
        <f t="shared" si="11"/>
        <v/>
      </c>
      <c r="G30" s="52">
        <f>D30*I30</f>
        <v>0</v>
      </c>
      <c r="H30" s="53" t="str">
        <f>IF($F$14&gt;(C30+E30),"Não acumula", "Acumula")</f>
        <v>Acumula</v>
      </c>
      <c r="I30" s="53">
        <f t="shared" si="9"/>
        <v>1</v>
      </c>
      <c r="J30" s="52">
        <f t="shared" si="12"/>
        <v>0</v>
      </c>
      <c r="K30" s="54">
        <f>(K29-G30)</f>
        <v>0</v>
      </c>
      <c r="L30" s="59" t="str">
        <f t="shared" si="13"/>
        <v/>
      </c>
      <c r="M30" s="62"/>
      <c r="N30" s="63"/>
      <c r="O30" s="56"/>
    </row>
    <row r="31" spans="1:220" x14ac:dyDescent="0.25">
      <c r="A31" s="36"/>
      <c r="B31" s="36"/>
      <c r="C31" s="36"/>
      <c r="D31" s="38"/>
      <c r="E31" s="39">
        <v>192</v>
      </c>
      <c r="F31" s="58" t="str">
        <f t="shared" si="11"/>
        <v/>
      </c>
      <c r="G31" s="52">
        <f>D31*I31</f>
        <v>0</v>
      </c>
      <c r="H31" s="53" t="str">
        <f>IF($F$14&gt;(C31+E31),"Não acumula", "Acumula")</f>
        <v>Acumula</v>
      </c>
      <c r="I31" s="53">
        <f t="shared" si="9"/>
        <v>1</v>
      </c>
      <c r="J31" s="52">
        <f t="shared" si="12"/>
        <v>0</v>
      </c>
      <c r="K31" s="54">
        <f>(K30-G31)</f>
        <v>0</v>
      </c>
      <c r="L31" s="59" t="str">
        <f t="shared" si="13"/>
        <v/>
      </c>
      <c r="M31" s="62"/>
      <c r="N31" s="63"/>
      <c r="O31" s="56"/>
    </row>
    <row r="32" spans="1:220" x14ac:dyDescent="0.25">
      <c r="A32" s="36"/>
      <c r="B32" s="36"/>
      <c r="C32" s="36"/>
      <c r="D32" s="38"/>
      <c r="E32" s="39">
        <v>192</v>
      </c>
      <c r="F32" s="58" t="str">
        <f t="shared" si="11"/>
        <v/>
      </c>
      <c r="G32" s="52">
        <f>D32*I32</f>
        <v>0</v>
      </c>
      <c r="H32" s="53" t="str">
        <f>IF($F$14&gt;(C32+E32),"Não acumula", "Acumula")</f>
        <v>Acumula</v>
      </c>
      <c r="I32" s="53">
        <f t="shared" si="9"/>
        <v>1</v>
      </c>
      <c r="J32" s="52">
        <f t="shared" si="12"/>
        <v>0</v>
      </c>
      <c r="K32" s="54">
        <f>(K31-G32)</f>
        <v>0</v>
      </c>
      <c r="L32" s="59" t="str">
        <f t="shared" si="13"/>
        <v/>
      </c>
      <c r="M32" s="62"/>
      <c r="N32" s="63"/>
      <c r="O32" s="56"/>
    </row>
    <row r="33" spans="1:15" x14ac:dyDescent="0.25">
      <c r="A33" s="36"/>
      <c r="B33" s="36"/>
      <c r="C33" s="36"/>
      <c r="D33" s="38"/>
      <c r="E33" s="39">
        <v>192</v>
      </c>
      <c r="F33" s="58" t="str">
        <f t="shared" si="11"/>
        <v/>
      </c>
      <c r="G33" s="52">
        <f>D33*I33</f>
        <v>0</v>
      </c>
      <c r="H33" s="53" t="str">
        <f>IF($F$14&gt;(C33+E33),"Não acumula", "Acumula")</f>
        <v>Acumula</v>
      </c>
      <c r="I33" s="53">
        <f t="shared" si="9"/>
        <v>1</v>
      </c>
      <c r="J33" s="52">
        <f t="shared" si="12"/>
        <v>0</v>
      </c>
      <c r="K33" s="54">
        <f>(K32-G33)</f>
        <v>0</v>
      </c>
      <c r="L33" s="59" t="str">
        <f t="shared" si="13"/>
        <v/>
      </c>
      <c r="M33" s="62"/>
      <c r="N33" s="63"/>
      <c r="O33" s="56"/>
    </row>
    <row r="34" spans="1:15" x14ac:dyDescent="0.25">
      <c r="A34" s="36"/>
      <c r="B34" s="36"/>
      <c r="C34" s="36"/>
      <c r="D34" s="38"/>
      <c r="E34" s="39">
        <v>192</v>
      </c>
      <c r="F34" s="58" t="str">
        <f t="shared" si="11"/>
        <v/>
      </c>
      <c r="G34" s="52">
        <f>D34*I34</f>
        <v>0</v>
      </c>
      <c r="H34" s="53" t="str">
        <f>IF($F$14&gt;(C34+E34),"Não acumula", "Acumula")</f>
        <v>Acumula</v>
      </c>
      <c r="I34" s="53">
        <f t="shared" si="9"/>
        <v>1</v>
      </c>
      <c r="J34" s="52">
        <f t="shared" si="12"/>
        <v>0</v>
      </c>
      <c r="K34" s="54">
        <f>(K33-G34)</f>
        <v>0</v>
      </c>
      <c r="L34" s="59" t="str">
        <f t="shared" si="13"/>
        <v/>
      </c>
      <c r="M34" s="62"/>
      <c r="N34" s="63"/>
      <c r="O34" s="56"/>
    </row>
    <row r="35" spans="1:15" x14ac:dyDescent="0.25">
      <c r="A35" s="36"/>
      <c r="B35" s="36"/>
      <c r="C35" s="36"/>
      <c r="D35" s="38"/>
      <c r="E35" s="39">
        <v>192</v>
      </c>
      <c r="F35" s="58" t="str">
        <f t="shared" si="11"/>
        <v/>
      </c>
      <c r="G35" s="52">
        <f>D35*I35</f>
        <v>0</v>
      </c>
      <c r="H35" s="53" t="str">
        <f>IF($F$14&gt;(C35+E35),"Não acumula", "Acumula")</f>
        <v>Acumula</v>
      </c>
      <c r="I35" s="53">
        <f t="shared" si="9"/>
        <v>1</v>
      </c>
      <c r="J35" s="52">
        <f t="shared" si="12"/>
        <v>0</v>
      </c>
      <c r="K35" s="54">
        <f>(K34-G35)</f>
        <v>0</v>
      </c>
      <c r="L35" s="59" t="str">
        <f t="shared" si="13"/>
        <v/>
      </c>
      <c r="M35" s="62"/>
      <c r="N35" s="63"/>
      <c r="O35" s="56"/>
    </row>
    <row r="36" spans="1:15" x14ac:dyDescent="0.25">
      <c r="A36" s="36"/>
      <c r="B36" s="36"/>
      <c r="C36" s="36"/>
      <c r="D36" s="38"/>
      <c r="E36" s="39">
        <v>192</v>
      </c>
      <c r="F36" s="58" t="str">
        <f t="shared" si="11"/>
        <v/>
      </c>
      <c r="G36" s="52">
        <f>D36*I36</f>
        <v>0</v>
      </c>
      <c r="H36" s="53" t="str">
        <f>IF($F$14&gt;(C36+E36),"Não acumula", "Acumula")</f>
        <v>Acumula</v>
      </c>
      <c r="I36" s="53">
        <f t="shared" si="9"/>
        <v>1</v>
      </c>
      <c r="J36" s="52">
        <f t="shared" si="12"/>
        <v>0</v>
      </c>
      <c r="K36" s="54">
        <f>(K35-G36)</f>
        <v>0</v>
      </c>
      <c r="L36" s="59" t="str">
        <f t="shared" si="13"/>
        <v/>
      </c>
      <c r="M36" s="62"/>
      <c r="N36" s="63"/>
      <c r="O36" s="56"/>
    </row>
    <row r="37" spans="1:15" x14ac:dyDescent="0.25">
      <c r="A37" s="36"/>
      <c r="B37" s="36"/>
      <c r="C37" s="36"/>
      <c r="D37" s="38"/>
      <c r="E37" s="39">
        <v>192</v>
      </c>
      <c r="F37" s="58" t="str">
        <f t="shared" si="11"/>
        <v/>
      </c>
      <c r="G37" s="52">
        <f>D37*I37</f>
        <v>0</v>
      </c>
      <c r="H37" s="53" t="str">
        <f>IF($F$14&gt;(C37+E37),"Não acumula", "Acumula")</f>
        <v>Acumula</v>
      </c>
      <c r="I37" s="53">
        <f t="shared" si="9"/>
        <v>1</v>
      </c>
      <c r="J37" s="52">
        <f t="shared" si="12"/>
        <v>0</v>
      </c>
      <c r="K37" s="54">
        <f>(K36-G37)</f>
        <v>0</v>
      </c>
      <c r="L37" s="59" t="str">
        <f t="shared" si="13"/>
        <v/>
      </c>
      <c r="M37" s="62"/>
      <c r="N37" s="63"/>
      <c r="O37" s="56"/>
    </row>
    <row r="38" spans="1:15" x14ac:dyDescent="0.25">
      <c r="A38" s="36"/>
      <c r="B38" s="36"/>
      <c r="C38" s="36"/>
      <c r="D38" s="38"/>
      <c r="E38" s="39">
        <v>192</v>
      </c>
      <c r="F38" s="58" t="str">
        <f t="shared" si="11"/>
        <v/>
      </c>
      <c r="G38" s="52">
        <f>D38*I38</f>
        <v>0</v>
      </c>
      <c r="H38" s="53" t="str">
        <f>IF($F$14&gt;(C38+E38),"Não acumula", "Acumula")</f>
        <v>Acumula</v>
      </c>
      <c r="I38" s="53">
        <f t="shared" si="9"/>
        <v>1</v>
      </c>
      <c r="J38" s="52">
        <f t="shared" si="12"/>
        <v>0</v>
      </c>
      <c r="K38" s="54">
        <f>(K37-G38)</f>
        <v>0</v>
      </c>
      <c r="L38" s="59" t="str">
        <f t="shared" si="13"/>
        <v/>
      </c>
      <c r="M38" s="62"/>
      <c r="N38" s="63"/>
      <c r="O38" s="56"/>
    </row>
    <row r="39" spans="1:15" x14ac:dyDescent="0.25">
      <c r="A39" s="36"/>
      <c r="B39" s="36"/>
      <c r="C39" s="36"/>
      <c r="D39" s="38"/>
      <c r="E39" s="39">
        <v>192</v>
      </c>
      <c r="F39" s="58" t="str">
        <f t="shared" si="11"/>
        <v/>
      </c>
      <c r="G39" s="52">
        <f>D39*I39</f>
        <v>0</v>
      </c>
      <c r="H39" s="53" t="str">
        <f>IF($F$14&gt;(C39+E39),"Não acumula", "Acumula")</f>
        <v>Acumula</v>
      </c>
      <c r="I39" s="53">
        <f t="shared" si="9"/>
        <v>1</v>
      </c>
      <c r="J39" s="52">
        <f t="shared" si="12"/>
        <v>0</v>
      </c>
      <c r="K39" s="54">
        <f>(K38-G39)</f>
        <v>0</v>
      </c>
      <c r="L39" s="59" t="str">
        <f t="shared" si="13"/>
        <v/>
      </c>
      <c r="M39" s="62"/>
      <c r="N39" s="63"/>
      <c r="O39" s="56"/>
    </row>
    <row r="40" spans="1:15" x14ac:dyDescent="0.25">
      <c r="A40" s="36"/>
      <c r="B40" s="36"/>
      <c r="C40" s="36"/>
      <c r="D40" s="38"/>
      <c r="E40" s="39">
        <v>192</v>
      </c>
      <c r="F40" s="58" t="str">
        <f t="shared" si="11"/>
        <v/>
      </c>
      <c r="G40" s="52">
        <f>D40*I40</f>
        <v>0</v>
      </c>
      <c r="H40" s="53" t="str">
        <f>IF($F$14&gt;(C40+E40),"Não acumula", "Acumula")</f>
        <v>Acumula</v>
      </c>
      <c r="I40" s="53">
        <f t="shared" si="9"/>
        <v>1</v>
      </c>
      <c r="J40" s="52">
        <f t="shared" si="12"/>
        <v>0</v>
      </c>
      <c r="K40" s="54">
        <f>(K39-G40)</f>
        <v>0</v>
      </c>
      <c r="L40" s="59" t="str">
        <f t="shared" si="13"/>
        <v/>
      </c>
      <c r="M40" s="62"/>
      <c r="N40" s="63"/>
      <c r="O40" s="56"/>
    </row>
    <row r="41" spans="1:15" x14ac:dyDescent="0.25">
      <c r="A41" s="36"/>
      <c r="B41" s="36"/>
      <c r="C41" s="36"/>
      <c r="D41" s="38"/>
      <c r="E41" s="39">
        <v>192</v>
      </c>
      <c r="F41" s="58" t="str">
        <f t="shared" si="11"/>
        <v/>
      </c>
      <c r="G41" s="52">
        <f>D41*I41</f>
        <v>0</v>
      </c>
      <c r="H41" s="53" t="str">
        <f>IF($F$14&gt;(C41+E41),"Não acumula", "Acumula")</f>
        <v>Acumula</v>
      </c>
      <c r="I41" s="53">
        <f t="shared" si="9"/>
        <v>1</v>
      </c>
      <c r="J41" s="52">
        <f t="shared" si="12"/>
        <v>0</v>
      </c>
      <c r="K41" s="54">
        <f>(K40-G41)</f>
        <v>0</v>
      </c>
      <c r="L41" s="59" t="str">
        <f t="shared" si="13"/>
        <v/>
      </c>
      <c r="M41" s="62"/>
      <c r="N41" s="63"/>
      <c r="O41" s="56"/>
    </row>
    <row r="42" spans="1:15" x14ac:dyDescent="0.25">
      <c r="A42" s="36"/>
      <c r="B42" s="36"/>
      <c r="C42" s="36"/>
      <c r="D42" s="38"/>
      <c r="E42" s="39">
        <v>192</v>
      </c>
      <c r="F42" s="58" t="str">
        <f t="shared" si="11"/>
        <v/>
      </c>
      <c r="G42" s="52">
        <f>D42*I42</f>
        <v>0</v>
      </c>
      <c r="H42" s="53" t="str">
        <f>IF($F$14&gt;(C42+E42),"Não acumula", "Acumula")</f>
        <v>Acumula</v>
      </c>
      <c r="I42" s="53">
        <f t="shared" si="9"/>
        <v>1</v>
      </c>
      <c r="J42" s="52">
        <f t="shared" si="12"/>
        <v>0</v>
      </c>
      <c r="K42" s="54">
        <f>(K41-G42)</f>
        <v>0</v>
      </c>
      <c r="L42" s="59" t="str">
        <f t="shared" si="13"/>
        <v/>
      </c>
      <c r="M42" s="62"/>
      <c r="N42" s="63"/>
      <c r="O42" s="56"/>
    </row>
    <row r="43" spans="1:15" x14ac:dyDescent="0.25">
      <c r="A43" s="36"/>
      <c r="B43" s="36"/>
      <c r="C43" s="36"/>
      <c r="D43" s="38"/>
      <c r="E43" s="39">
        <v>192</v>
      </c>
      <c r="F43" s="58" t="str">
        <f t="shared" si="11"/>
        <v/>
      </c>
      <c r="G43" s="52">
        <f>D43*I43</f>
        <v>0</v>
      </c>
      <c r="H43" s="53" t="str">
        <f>IF($F$14&gt;(C43+E43),"Não acumula", "Acumula")</f>
        <v>Acumula</v>
      </c>
      <c r="I43" s="53">
        <f t="shared" si="9"/>
        <v>1</v>
      </c>
      <c r="J43" s="52">
        <f t="shared" si="12"/>
        <v>0</v>
      </c>
      <c r="K43" s="54">
        <f>(K42-G43)</f>
        <v>0</v>
      </c>
      <c r="L43" s="59" t="str">
        <f t="shared" si="13"/>
        <v/>
      </c>
      <c r="M43" s="62"/>
      <c r="N43" s="63"/>
      <c r="O43" s="56"/>
    </row>
    <row r="44" spans="1:15" x14ac:dyDescent="0.25">
      <c r="A44" s="36"/>
      <c r="B44" s="36"/>
      <c r="C44" s="36"/>
      <c r="D44" s="38"/>
      <c r="E44" s="39">
        <v>192</v>
      </c>
      <c r="F44" s="58" t="str">
        <f t="shared" si="11"/>
        <v/>
      </c>
      <c r="G44" s="52">
        <f>D44*I44</f>
        <v>0</v>
      </c>
      <c r="H44" s="53" t="str">
        <f>IF($F$14&gt;(C44+E44),"Não acumula", "Acumula")</f>
        <v>Acumula</v>
      </c>
      <c r="I44" s="53">
        <f t="shared" si="9"/>
        <v>1</v>
      </c>
      <c r="J44" s="52">
        <f t="shared" si="12"/>
        <v>0</v>
      </c>
      <c r="K44" s="54">
        <f>(K43-G44)</f>
        <v>0</v>
      </c>
      <c r="L44" s="59" t="str">
        <f t="shared" si="13"/>
        <v/>
      </c>
      <c r="M44" s="62"/>
      <c r="N44" s="63"/>
      <c r="O44" s="56"/>
    </row>
    <row r="45" spans="1:15" x14ac:dyDescent="0.25">
      <c r="A45" s="36"/>
      <c r="B45" s="36"/>
      <c r="C45" s="36"/>
      <c r="D45" s="38"/>
      <c r="E45" s="39">
        <v>192</v>
      </c>
      <c r="F45" s="58" t="str">
        <f t="shared" si="11"/>
        <v/>
      </c>
      <c r="G45" s="52">
        <f>D45*I45</f>
        <v>0</v>
      </c>
      <c r="H45" s="53" t="str">
        <f>IF($F$14&gt;(C45+E45),"Não acumula", "Acumula")</f>
        <v>Acumula</v>
      </c>
      <c r="I45" s="53">
        <f t="shared" si="9"/>
        <v>1</v>
      </c>
      <c r="J45" s="52">
        <f t="shared" si="12"/>
        <v>0</v>
      </c>
      <c r="K45" s="54">
        <f>(K44-G45)</f>
        <v>0</v>
      </c>
      <c r="L45" s="59" t="str">
        <f t="shared" si="13"/>
        <v/>
      </c>
      <c r="M45" s="62"/>
      <c r="N45" s="63"/>
      <c r="O45" s="56"/>
    </row>
    <row r="46" spans="1:15" x14ac:dyDescent="0.25">
      <c r="A46" s="36"/>
      <c r="B46" s="36"/>
      <c r="C46" s="36"/>
      <c r="D46" s="38"/>
      <c r="E46" s="39">
        <v>192</v>
      </c>
      <c r="F46" s="58" t="str">
        <f t="shared" si="11"/>
        <v/>
      </c>
      <c r="G46" s="52">
        <f>D46*I46</f>
        <v>0</v>
      </c>
      <c r="H46" s="53" t="str">
        <f>IF($F$14&gt;(C46+E46),"Não acumula", "Acumula")</f>
        <v>Acumula</v>
      </c>
      <c r="I46" s="53">
        <f t="shared" si="9"/>
        <v>1</v>
      </c>
      <c r="J46" s="52">
        <f t="shared" si="12"/>
        <v>0</v>
      </c>
      <c r="K46" s="54">
        <f>(K45-G46)</f>
        <v>0</v>
      </c>
      <c r="L46" s="59" t="str">
        <f t="shared" si="13"/>
        <v/>
      </c>
      <c r="M46" s="62"/>
      <c r="N46" s="63"/>
      <c r="O46" s="56"/>
    </row>
    <row r="47" spans="1:15" x14ac:dyDescent="0.25">
      <c r="A47" s="36"/>
      <c r="B47" s="36"/>
      <c r="C47" s="36"/>
      <c r="D47" s="38"/>
      <c r="E47" s="39">
        <v>192</v>
      </c>
      <c r="F47" s="58" t="str">
        <f t="shared" si="11"/>
        <v/>
      </c>
      <c r="G47" s="52">
        <f>D47*I47</f>
        <v>0</v>
      </c>
      <c r="H47" s="53" t="str">
        <f>IF($F$14&gt;(C47+E47),"Não acumula", "Acumula")</f>
        <v>Acumula</v>
      </c>
      <c r="I47" s="53">
        <f t="shared" si="9"/>
        <v>1</v>
      </c>
      <c r="J47" s="52">
        <f t="shared" si="12"/>
        <v>0</v>
      </c>
      <c r="K47" s="54">
        <f>(K46-G47)</f>
        <v>0</v>
      </c>
      <c r="L47" s="59" t="str">
        <f t="shared" si="13"/>
        <v/>
      </c>
      <c r="M47" s="62"/>
      <c r="N47" s="63"/>
      <c r="O47" s="56"/>
    </row>
    <row r="48" spans="1:15" x14ac:dyDescent="0.25">
      <c r="A48" s="36"/>
      <c r="B48" s="36"/>
      <c r="C48" s="36"/>
      <c r="D48" s="38"/>
      <c r="E48" s="39">
        <v>192</v>
      </c>
      <c r="F48" s="58" t="str">
        <f t="shared" si="11"/>
        <v/>
      </c>
      <c r="G48" s="52">
        <f>D48*I48</f>
        <v>0</v>
      </c>
      <c r="H48" s="53" t="str">
        <f>IF($F$14&gt;(C48+E48),"Não acumula", "Acumula")</f>
        <v>Acumula</v>
      </c>
      <c r="I48" s="53">
        <f t="shared" si="9"/>
        <v>1</v>
      </c>
      <c r="J48" s="52">
        <f t="shared" si="12"/>
        <v>0</v>
      </c>
      <c r="K48" s="54">
        <f>(K47-G48)</f>
        <v>0</v>
      </c>
      <c r="L48" s="59" t="str">
        <f t="shared" si="13"/>
        <v/>
      </c>
      <c r="M48" s="62"/>
      <c r="N48" s="63"/>
      <c r="O48" s="56"/>
    </row>
    <row r="49" spans="1:15" x14ac:dyDescent="0.25">
      <c r="A49" s="36"/>
      <c r="B49" s="36"/>
      <c r="C49" s="36"/>
      <c r="D49" s="38"/>
      <c r="E49" s="39">
        <v>192</v>
      </c>
      <c r="F49" s="58" t="str">
        <f t="shared" si="11"/>
        <v/>
      </c>
      <c r="G49" s="52">
        <f>D49*I49</f>
        <v>0</v>
      </c>
      <c r="H49" s="53" t="str">
        <f>IF($F$14&gt;(C49+E49),"Não acumula", "Acumula")</f>
        <v>Acumula</v>
      </c>
      <c r="I49" s="53">
        <f t="shared" si="9"/>
        <v>1</v>
      </c>
      <c r="J49" s="52">
        <f t="shared" si="12"/>
        <v>0</v>
      </c>
      <c r="K49" s="54">
        <f>(K48-G49)</f>
        <v>0</v>
      </c>
      <c r="L49" s="59" t="str">
        <f t="shared" si="13"/>
        <v/>
      </c>
      <c r="M49" s="62"/>
      <c r="N49" s="63"/>
      <c r="O49" s="56"/>
    </row>
    <row r="50" spans="1:15" x14ac:dyDescent="0.25">
      <c r="A50" s="36"/>
      <c r="B50" s="36"/>
      <c r="C50" s="36"/>
      <c r="D50" s="38"/>
      <c r="E50" s="39">
        <v>192</v>
      </c>
      <c r="F50" s="58" t="str">
        <f t="shared" si="11"/>
        <v/>
      </c>
      <c r="G50" s="52">
        <f>D50*I50</f>
        <v>0</v>
      </c>
      <c r="H50" s="53" t="str">
        <f>IF($F$14&gt;(C50+E50),"Não acumula", "Acumula")</f>
        <v>Acumula</v>
      </c>
      <c r="I50" s="53">
        <f t="shared" si="9"/>
        <v>1</v>
      </c>
      <c r="J50" s="52">
        <f t="shared" si="12"/>
        <v>0</v>
      </c>
      <c r="K50" s="54">
        <f>(K49-G50)</f>
        <v>0</v>
      </c>
      <c r="L50" s="59" t="str">
        <f t="shared" si="13"/>
        <v/>
      </c>
      <c r="M50" s="62"/>
      <c r="N50" s="63"/>
      <c r="O50" s="56"/>
    </row>
    <row r="51" spans="1:15" x14ac:dyDescent="0.25">
      <c r="A51" s="36"/>
      <c r="B51" s="36"/>
      <c r="C51" s="36"/>
      <c r="D51" s="38"/>
      <c r="E51" s="39">
        <v>192</v>
      </c>
      <c r="F51" s="58" t="str">
        <f t="shared" si="11"/>
        <v/>
      </c>
      <c r="G51" s="52">
        <f>D51*I51</f>
        <v>0</v>
      </c>
      <c r="H51" s="53" t="str">
        <f>IF($F$14&gt;(C51+E51),"Não acumula", "Acumula")</f>
        <v>Acumula</v>
      </c>
      <c r="I51" s="53">
        <f t="shared" si="9"/>
        <v>1</v>
      </c>
      <c r="J51" s="52">
        <f t="shared" si="12"/>
        <v>0</v>
      </c>
      <c r="K51" s="54">
        <f>(K50-G51)</f>
        <v>0</v>
      </c>
      <c r="L51" s="59" t="str">
        <f t="shared" si="13"/>
        <v/>
      </c>
      <c r="M51" s="62"/>
      <c r="N51" s="63"/>
      <c r="O51" s="56"/>
    </row>
    <row r="52" spans="1:15" x14ac:dyDescent="0.25">
      <c r="A52" s="36"/>
      <c r="B52" s="36"/>
      <c r="C52" s="36"/>
      <c r="D52" s="38"/>
      <c r="E52" s="39">
        <v>192</v>
      </c>
      <c r="F52" s="58" t="str">
        <f t="shared" si="11"/>
        <v/>
      </c>
      <c r="G52" s="52">
        <f>D52*I52</f>
        <v>0</v>
      </c>
      <c r="H52" s="53" t="str">
        <f>IF($F$14&gt;(C52+E52),"Não acumula", "Acumula")</f>
        <v>Acumula</v>
      </c>
      <c r="I52" s="53">
        <f t="shared" si="9"/>
        <v>1</v>
      </c>
      <c r="J52" s="52">
        <f t="shared" si="12"/>
        <v>0</v>
      </c>
      <c r="K52" s="54">
        <f>(K51-G52)</f>
        <v>0</v>
      </c>
      <c r="L52" s="59" t="str">
        <f t="shared" si="13"/>
        <v/>
      </c>
      <c r="M52" s="62"/>
      <c r="N52" s="63"/>
      <c r="O52" s="56"/>
    </row>
    <row r="53" spans="1:15" x14ac:dyDescent="0.25">
      <c r="A53" s="36"/>
      <c r="B53" s="36"/>
      <c r="C53" s="36"/>
      <c r="D53" s="38"/>
      <c r="E53" s="39">
        <v>192</v>
      </c>
      <c r="F53" s="58" t="str">
        <f t="shared" si="11"/>
        <v/>
      </c>
      <c r="G53" s="52">
        <f>D53*I53</f>
        <v>0</v>
      </c>
      <c r="H53" s="53" t="str">
        <f>IF($F$14&gt;(C53+E53),"Não acumula", "Acumula")</f>
        <v>Acumula</v>
      </c>
      <c r="I53" s="53">
        <f t="shared" si="9"/>
        <v>1</v>
      </c>
      <c r="J53" s="52">
        <f t="shared" si="12"/>
        <v>0</v>
      </c>
      <c r="K53" s="54">
        <f>(K52-G53)</f>
        <v>0</v>
      </c>
      <c r="L53" s="59" t="str">
        <f t="shared" si="13"/>
        <v/>
      </c>
      <c r="M53" s="62"/>
      <c r="N53" s="63"/>
      <c r="O53" s="56"/>
    </row>
    <row r="54" spans="1:15" x14ac:dyDescent="0.25">
      <c r="A54" s="36"/>
      <c r="B54" s="36"/>
      <c r="C54" s="36"/>
      <c r="D54" s="38"/>
      <c r="E54" s="39">
        <v>192</v>
      </c>
      <c r="F54" s="58" t="str">
        <f t="shared" si="11"/>
        <v/>
      </c>
      <c r="G54" s="52">
        <f>D54*I54</f>
        <v>0</v>
      </c>
      <c r="H54" s="53" t="str">
        <f>IF($F$14&gt;(C54+E54),"Não acumula", "Acumula")</f>
        <v>Acumula</v>
      </c>
      <c r="I54" s="53">
        <f t="shared" si="9"/>
        <v>1</v>
      </c>
      <c r="J54" s="52">
        <f t="shared" si="12"/>
        <v>0</v>
      </c>
      <c r="K54" s="54">
        <f>(K53-G54)</f>
        <v>0</v>
      </c>
      <c r="L54" s="59" t="str">
        <f t="shared" si="13"/>
        <v/>
      </c>
      <c r="M54" s="62"/>
      <c r="N54" s="63"/>
      <c r="O54" s="56"/>
    </row>
    <row r="55" spans="1:15" x14ac:dyDescent="0.25">
      <c r="A55" s="36"/>
      <c r="B55" s="36"/>
      <c r="C55" s="36"/>
      <c r="D55" s="38"/>
      <c r="E55" s="39">
        <v>192</v>
      </c>
      <c r="F55" s="58" t="str">
        <f t="shared" si="11"/>
        <v/>
      </c>
      <c r="G55" s="52">
        <f>D55*I55</f>
        <v>0</v>
      </c>
      <c r="H55" s="53" t="str">
        <f>IF($F$14&gt;(C55+E55),"Não acumula", "Acumula")</f>
        <v>Acumula</v>
      </c>
      <c r="I55" s="53">
        <f t="shared" si="9"/>
        <v>1</v>
      </c>
      <c r="J55" s="52">
        <f t="shared" si="12"/>
        <v>0</v>
      </c>
      <c r="K55" s="54">
        <f>(K54-G55)</f>
        <v>0</v>
      </c>
      <c r="L55" s="59" t="str">
        <f t="shared" si="13"/>
        <v/>
      </c>
      <c r="M55" s="62"/>
      <c r="N55" s="63"/>
      <c r="O55" s="56"/>
    </row>
    <row r="56" spans="1:15" x14ac:dyDescent="0.25">
      <c r="A56" s="36"/>
      <c r="B56" s="36"/>
      <c r="C56" s="36"/>
      <c r="D56" s="38"/>
      <c r="E56" s="39">
        <v>192</v>
      </c>
      <c r="F56" s="58" t="str">
        <f t="shared" si="11"/>
        <v/>
      </c>
      <c r="G56" s="52">
        <f>D56*I56</f>
        <v>0</v>
      </c>
      <c r="H56" s="53" t="str">
        <f>IF($F$14&gt;(C56+E56),"Não acumula", "Acumula")</f>
        <v>Acumula</v>
      </c>
      <c r="I56" s="53">
        <f t="shared" si="9"/>
        <v>1</v>
      </c>
      <c r="J56" s="52">
        <f t="shared" si="12"/>
        <v>0</v>
      </c>
      <c r="K56" s="54">
        <f>(K55-G56)</f>
        <v>0</v>
      </c>
      <c r="L56" s="59" t="str">
        <f t="shared" si="13"/>
        <v/>
      </c>
      <c r="M56" s="62"/>
      <c r="N56" s="63"/>
      <c r="O56" s="56"/>
    </row>
    <row r="57" spans="1:15" x14ac:dyDescent="0.25">
      <c r="A57" s="36"/>
      <c r="B57" s="36"/>
      <c r="C57" s="36"/>
      <c r="D57" s="38"/>
      <c r="E57" s="39">
        <v>192</v>
      </c>
      <c r="F57" s="58" t="str">
        <f t="shared" si="11"/>
        <v/>
      </c>
      <c r="G57" s="52">
        <f>D57*I57</f>
        <v>0</v>
      </c>
      <c r="H57" s="53" t="str">
        <f>IF($F$14&gt;(C57+E57),"Não acumula", "Acumula")</f>
        <v>Acumula</v>
      </c>
      <c r="I57" s="53">
        <f t="shared" si="9"/>
        <v>1</v>
      </c>
      <c r="J57" s="52">
        <f t="shared" si="12"/>
        <v>0</v>
      </c>
      <c r="K57" s="54">
        <f>(K56-G57)</f>
        <v>0</v>
      </c>
      <c r="L57" s="59" t="str">
        <f t="shared" si="13"/>
        <v/>
      </c>
      <c r="M57" s="62"/>
      <c r="N57" s="63"/>
      <c r="O57" s="56"/>
    </row>
    <row r="58" spans="1:15" x14ac:dyDescent="0.25">
      <c r="A58" s="36"/>
      <c r="B58" s="36"/>
      <c r="C58" s="36"/>
      <c r="D58" s="38"/>
      <c r="E58" s="39">
        <v>192</v>
      </c>
      <c r="F58" s="58" t="str">
        <f t="shared" si="11"/>
        <v/>
      </c>
      <c r="G58" s="52">
        <f>D58*I58</f>
        <v>0</v>
      </c>
      <c r="H58" s="53" t="str">
        <f>IF($F$14&gt;(C58+E58),"Não acumula", "Acumula")</f>
        <v>Acumula</v>
      </c>
      <c r="I58" s="53">
        <f t="shared" si="9"/>
        <v>1</v>
      </c>
      <c r="J58" s="52">
        <f t="shared" si="12"/>
        <v>0</v>
      </c>
      <c r="K58" s="54">
        <f>(K57-G58)</f>
        <v>0</v>
      </c>
      <c r="L58" s="59" t="str">
        <f t="shared" si="13"/>
        <v/>
      </c>
      <c r="M58" s="62"/>
      <c r="N58" s="63"/>
      <c r="O58" s="56"/>
    </row>
    <row r="59" spans="1:15" x14ac:dyDescent="0.25">
      <c r="A59" s="36"/>
      <c r="B59" s="36"/>
      <c r="C59" s="36"/>
      <c r="D59" s="38"/>
      <c r="E59" s="39">
        <v>192</v>
      </c>
      <c r="F59" s="58" t="str">
        <f t="shared" si="11"/>
        <v/>
      </c>
      <c r="G59" s="52">
        <f>D59*I59</f>
        <v>0</v>
      </c>
      <c r="H59" s="53" t="str">
        <f>IF($F$14&gt;(C59+E59),"Não acumula", "Acumula")</f>
        <v>Acumula</v>
      </c>
      <c r="I59" s="53">
        <f t="shared" si="9"/>
        <v>1</v>
      </c>
      <c r="J59" s="52">
        <f t="shared" si="12"/>
        <v>0</v>
      </c>
      <c r="K59" s="54">
        <f>(K58-G59)</f>
        <v>0</v>
      </c>
      <c r="L59" s="59" t="str">
        <f t="shared" si="13"/>
        <v/>
      </c>
      <c r="M59" s="62"/>
      <c r="N59" s="63"/>
      <c r="O59" s="56"/>
    </row>
    <row r="60" spans="1:15" x14ac:dyDescent="0.25">
      <c r="A60" s="36"/>
      <c r="B60" s="36"/>
      <c r="C60" s="36"/>
      <c r="D60" s="38"/>
      <c r="E60" s="39">
        <v>192</v>
      </c>
      <c r="F60" s="58" t="str">
        <f t="shared" si="11"/>
        <v/>
      </c>
      <c r="G60" s="52">
        <f>D60*I60</f>
        <v>0</v>
      </c>
      <c r="H60" s="53" t="str">
        <f>IF($F$14&gt;(C60+E60),"Não acumula", "Acumula")</f>
        <v>Acumula</v>
      </c>
      <c r="I60" s="53">
        <f t="shared" si="9"/>
        <v>1</v>
      </c>
      <c r="J60" s="52">
        <f t="shared" si="12"/>
        <v>0</v>
      </c>
      <c r="K60" s="54">
        <f>(K59-G60)</f>
        <v>0</v>
      </c>
      <c r="L60" s="59" t="str">
        <f t="shared" si="13"/>
        <v/>
      </c>
      <c r="M60" s="62"/>
      <c r="N60" s="63"/>
      <c r="O60" s="56"/>
    </row>
    <row r="61" spans="1:15" x14ac:dyDescent="0.25">
      <c r="A61" s="36"/>
      <c r="B61" s="36"/>
      <c r="C61" s="36"/>
      <c r="D61" s="38"/>
      <c r="E61" s="39">
        <v>192</v>
      </c>
      <c r="F61" s="58" t="str">
        <f t="shared" si="11"/>
        <v/>
      </c>
      <c r="G61" s="52">
        <f>D61*I61</f>
        <v>0</v>
      </c>
      <c r="H61" s="53" t="str">
        <f>IF($F$14&gt;(C61+E61),"Não acumula", "Acumula")</f>
        <v>Acumula</v>
      </c>
      <c r="I61" s="53">
        <f t="shared" si="9"/>
        <v>1</v>
      </c>
      <c r="J61" s="52">
        <f t="shared" si="12"/>
        <v>0</v>
      </c>
      <c r="K61" s="54">
        <f>(K60-G61)</f>
        <v>0</v>
      </c>
      <c r="L61" s="59" t="str">
        <f t="shared" si="13"/>
        <v/>
      </c>
      <c r="M61" s="62"/>
      <c r="N61" s="63"/>
      <c r="O61" s="56"/>
    </row>
    <row r="62" spans="1:15" x14ac:dyDescent="0.25">
      <c r="A62" s="36"/>
      <c r="B62" s="36"/>
      <c r="C62" s="36"/>
      <c r="D62" s="38"/>
      <c r="E62" s="39">
        <v>192</v>
      </c>
      <c r="F62" s="58" t="str">
        <f t="shared" si="11"/>
        <v/>
      </c>
      <c r="G62" s="52">
        <f>D62*I62</f>
        <v>0</v>
      </c>
      <c r="H62" s="53" t="str">
        <f>IF($F$14&gt;(C62+E62),"Não acumula", "Acumula")</f>
        <v>Acumula</v>
      </c>
      <c r="I62" s="53">
        <f t="shared" si="9"/>
        <v>1</v>
      </c>
      <c r="J62" s="52">
        <f t="shared" si="12"/>
        <v>0</v>
      </c>
      <c r="K62" s="54">
        <f>(K61-G62)</f>
        <v>0</v>
      </c>
      <c r="L62" s="59" t="str">
        <f t="shared" si="13"/>
        <v/>
      </c>
      <c r="M62" s="62"/>
      <c r="N62" s="63"/>
      <c r="O62" s="56"/>
    </row>
    <row r="63" spans="1:15" x14ac:dyDescent="0.25">
      <c r="A63" s="36"/>
      <c r="B63" s="36"/>
      <c r="C63" s="36"/>
      <c r="D63" s="38"/>
      <c r="E63" s="39">
        <v>192</v>
      </c>
      <c r="F63" s="58" t="str">
        <f t="shared" si="11"/>
        <v/>
      </c>
      <c r="G63" s="52">
        <f>D63*I63</f>
        <v>0</v>
      </c>
      <c r="H63" s="53" t="str">
        <f>IF($F$14&gt;(C63+E63),"Não acumula", "Acumula")</f>
        <v>Acumula</v>
      </c>
      <c r="I63" s="53">
        <f t="shared" si="9"/>
        <v>1</v>
      </c>
      <c r="J63" s="52">
        <f t="shared" si="12"/>
        <v>0</v>
      </c>
      <c r="K63" s="54">
        <f>(K62-G63)</f>
        <v>0</v>
      </c>
      <c r="L63" s="59" t="str">
        <f t="shared" si="13"/>
        <v/>
      </c>
      <c r="M63" s="62"/>
      <c r="N63" s="63"/>
      <c r="O63" s="56"/>
    </row>
    <row r="64" spans="1:15" x14ac:dyDescent="0.25">
      <c r="A64" s="36"/>
      <c r="B64" s="36"/>
      <c r="C64" s="36"/>
      <c r="D64" s="38"/>
      <c r="E64" s="39">
        <v>192</v>
      </c>
      <c r="F64" s="58" t="str">
        <f t="shared" si="11"/>
        <v/>
      </c>
      <c r="G64" s="52">
        <f>D64*I64</f>
        <v>0</v>
      </c>
      <c r="H64" s="53" t="str">
        <f>IF($F$14&gt;(C64+E64),"Não acumula", "Acumula")</f>
        <v>Acumula</v>
      </c>
      <c r="I64" s="53">
        <f t="shared" si="9"/>
        <v>1</v>
      </c>
      <c r="J64" s="52">
        <f t="shared" si="12"/>
        <v>0</v>
      </c>
      <c r="K64" s="54">
        <f>(K63-G64)</f>
        <v>0</v>
      </c>
      <c r="L64" s="59" t="str">
        <f t="shared" si="13"/>
        <v/>
      </c>
      <c r="M64" s="62"/>
      <c r="N64" s="63"/>
      <c r="O64" s="56"/>
    </row>
    <row r="65" spans="1:15" x14ac:dyDescent="0.25">
      <c r="A65" s="36"/>
      <c r="B65" s="36"/>
      <c r="C65" s="36"/>
      <c r="D65" s="38"/>
      <c r="E65" s="39">
        <v>192</v>
      </c>
      <c r="F65" s="58" t="str">
        <f t="shared" si="11"/>
        <v/>
      </c>
      <c r="G65" s="52">
        <f>D65*I65</f>
        <v>0</v>
      </c>
      <c r="H65" s="53" t="str">
        <f>IF($F$14&gt;(C65+E65),"Não acumula", "Acumula")</f>
        <v>Acumula</v>
      </c>
      <c r="I65" s="53">
        <f t="shared" si="9"/>
        <v>1</v>
      </c>
      <c r="J65" s="52">
        <f t="shared" si="12"/>
        <v>0</v>
      </c>
      <c r="K65" s="54">
        <f>(K64-G65)</f>
        <v>0</v>
      </c>
      <c r="L65" s="59" t="str">
        <f t="shared" si="13"/>
        <v/>
      </c>
      <c r="M65" s="62"/>
      <c r="N65" s="63"/>
      <c r="O65" s="56"/>
    </row>
    <row r="66" spans="1:15" x14ac:dyDescent="0.25">
      <c r="A66" s="36"/>
      <c r="B66" s="36"/>
      <c r="C66" s="36"/>
      <c r="D66" s="38"/>
      <c r="E66" s="39">
        <v>192</v>
      </c>
      <c r="F66" s="58" t="str">
        <f t="shared" si="11"/>
        <v/>
      </c>
      <c r="G66" s="52">
        <f>D66*I66</f>
        <v>0</v>
      </c>
      <c r="H66" s="53" t="str">
        <f>IF($F$14&gt;(C66+E66),"Não acumula", "Acumula")</f>
        <v>Acumula</v>
      </c>
      <c r="I66" s="53">
        <f t="shared" si="9"/>
        <v>1</v>
      </c>
      <c r="J66" s="52">
        <f t="shared" si="12"/>
        <v>0</v>
      </c>
      <c r="K66" s="54">
        <f>(K65-G66)</f>
        <v>0</v>
      </c>
      <c r="L66" s="59" t="str">
        <f t="shared" si="13"/>
        <v/>
      </c>
      <c r="M66" s="62"/>
      <c r="N66" s="63"/>
      <c r="O66" s="56"/>
    </row>
    <row r="67" spans="1:15" x14ac:dyDescent="0.25">
      <c r="A67" s="36"/>
      <c r="B67" s="36"/>
      <c r="C67" s="36"/>
      <c r="D67" s="38"/>
      <c r="E67" s="39">
        <v>192</v>
      </c>
      <c r="F67" s="58" t="str">
        <f t="shared" si="11"/>
        <v/>
      </c>
      <c r="G67" s="52">
        <f>D67*I67</f>
        <v>0</v>
      </c>
      <c r="H67" s="53" t="str">
        <f>IF($F$14&gt;(C67+E67),"Não acumula", "Acumula")</f>
        <v>Acumula</v>
      </c>
      <c r="I67" s="53">
        <f t="shared" si="9"/>
        <v>1</v>
      </c>
      <c r="J67" s="52">
        <f t="shared" si="12"/>
        <v>0</v>
      </c>
      <c r="K67" s="54">
        <f>(K66-G67)</f>
        <v>0</v>
      </c>
      <c r="L67" s="59" t="str">
        <f t="shared" si="13"/>
        <v/>
      </c>
      <c r="M67" s="62"/>
      <c r="N67" s="63"/>
      <c r="O67" s="56"/>
    </row>
    <row r="68" spans="1:15" x14ac:dyDescent="0.25">
      <c r="A68" s="36"/>
      <c r="B68" s="36"/>
      <c r="C68" s="36"/>
      <c r="D68" s="38"/>
      <c r="E68" s="39">
        <v>192</v>
      </c>
      <c r="F68" s="58" t="str">
        <f t="shared" si="11"/>
        <v/>
      </c>
      <c r="G68" s="52">
        <f>D68*I68</f>
        <v>0</v>
      </c>
      <c r="H68" s="53" t="str">
        <f>IF($F$14&gt;(C68+E68),"Não acumula", "Acumula")</f>
        <v>Acumula</v>
      </c>
      <c r="I68" s="53">
        <f t="shared" si="9"/>
        <v>1</v>
      </c>
      <c r="J68" s="52">
        <f t="shared" si="12"/>
        <v>0</v>
      </c>
      <c r="K68" s="54">
        <f>(K67-G68)</f>
        <v>0</v>
      </c>
      <c r="L68" s="59" t="str">
        <f t="shared" si="13"/>
        <v/>
      </c>
      <c r="M68" s="62"/>
      <c r="N68" s="63"/>
      <c r="O68" s="56"/>
    </row>
    <row r="69" spans="1:15" x14ac:dyDescent="0.25">
      <c r="A69" s="36"/>
      <c r="B69" s="36"/>
      <c r="C69" s="36"/>
      <c r="D69" s="38"/>
      <c r="E69" s="39">
        <v>192</v>
      </c>
      <c r="F69" s="58" t="str">
        <f t="shared" si="11"/>
        <v/>
      </c>
      <c r="G69" s="52">
        <f>D69*I69</f>
        <v>0</v>
      </c>
      <c r="H69" s="53" t="str">
        <f>IF($F$14&gt;(C69+E69),"Não acumula", "Acumula")</f>
        <v>Acumula</v>
      </c>
      <c r="I69" s="53">
        <f t="shared" si="9"/>
        <v>1</v>
      </c>
      <c r="J69" s="52">
        <f t="shared" si="12"/>
        <v>0</v>
      </c>
      <c r="K69" s="54">
        <f>(K68-G69)</f>
        <v>0</v>
      </c>
      <c r="L69" s="59" t="str">
        <f t="shared" si="13"/>
        <v/>
      </c>
      <c r="M69" s="62"/>
      <c r="N69" s="63"/>
      <c r="O69" s="56"/>
    </row>
    <row r="70" spans="1:15" x14ac:dyDescent="0.25">
      <c r="A70" s="36"/>
      <c r="B70" s="36"/>
      <c r="C70" s="36"/>
      <c r="D70" s="38"/>
      <c r="E70" s="39">
        <v>192</v>
      </c>
      <c r="F70" s="58" t="str">
        <f t="shared" si="11"/>
        <v/>
      </c>
      <c r="G70" s="52">
        <f>D70*I70</f>
        <v>0</v>
      </c>
      <c r="H70" s="53" t="str">
        <f>IF($F$14&gt;(C70+E70),"Não acumula", "Acumula")</f>
        <v>Acumula</v>
      </c>
      <c r="I70" s="53">
        <f t="shared" si="9"/>
        <v>1</v>
      </c>
      <c r="J70" s="52">
        <f t="shared" si="12"/>
        <v>0</v>
      </c>
      <c r="K70" s="54">
        <f>(K69-G70)</f>
        <v>0</v>
      </c>
      <c r="L70" s="59" t="str">
        <f t="shared" si="13"/>
        <v/>
      </c>
      <c r="M70" s="62"/>
      <c r="N70" s="63"/>
      <c r="O70" s="56"/>
    </row>
    <row r="71" spans="1:15" x14ac:dyDescent="0.25">
      <c r="A71" s="36"/>
      <c r="B71" s="36"/>
      <c r="C71" s="36"/>
      <c r="D71" s="38"/>
      <c r="E71" s="39">
        <v>192</v>
      </c>
      <c r="F71" s="58" t="str">
        <f t="shared" si="11"/>
        <v/>
      </c>
      <c r="G71" s="52">
        <f>D71*I71</f>
        <v>0</v>
      </c>
      <c r="H71" s="53" t="str">
        <f>IF($F$14&gt;(C71+E71),"Não acumula", "Acumula")</f>
        <v>Acumula</v>
      </c>
      <c r="I71" s="53">
        <f t="shared" si="9"/>
        <v>1</v>
      </c>
      <c r="J71" s="52">
        <f t="shared" si="12"/>
        <v>0</v>
      </c>
      <c r="K71" s="54">
        <f>(K70-G71)</f>
        <v>0</v>
      </c>
      <c r="L71" s="59" t="str">
        <f t="shared" si="13"/>
        <v/>
      </c>
      <c r="M71" s="62"/>
      <c r="N71" s="63"/>
      <c r="O71" s="56"/>
    </row>
    <row r="72" spans="1:15" x14ac:dyDescent="0.25">
      <c r="A72" s="36"/>
      <c r="B72" s="36"/>
      <c r="C72" s="36"/>
      <c r="D72" s="38"/>
      <c r="E72" s="39">
        <v>192</v>
      </c>
      <c r="F72" s="58" t="str">
        <f t="shared" si="11"/>
        <v/>
      </c>
      <c r="G72" s="52">
        <f>D72*I72</f>
        <v>0</v>
      </c>
      <c r="H72" s="53" t="str">
        <f>IF($F$14&gt;(C72+E72),"Não acumula", "Acumula")</f>
        <v>Acumula</v>
      </c>
      <c r="I72" s="53">
        <f t="shared" si="9"/>
        <v>1</v>
      </c>
      <c r="J72" s="52">
        <f t="shared" si="12"/>
        <v>0</v>
      </c>
      <c r="K72" s="54">
        <f>(K71-G72)</f>
        <v>0</v>
      </c>
      <c r="L72" s="59" t="str">
        <f t="shared" si="13"/>
        <v/>
      </c>
      <c r="M72" s="62"/>
      <c r="N72" s="63"/>
      <c r="O72" s="56"/>
    </row>
    <row r="73" spans="1:15" x14ac:dyDescent="0.25">
      <c r="A73" s="36"/>
      <c r="B73" s="36"/>
      <c r="C73" s="36"/>
      <c r="D73" s="38"/>
      <c r="E73" s="39">
        <v>192</v>
      </c>
      <c r="F73" s="58" t="str">
        <f t="shared" si="11"/>
        <v/>
      </c>
      <c r="G73" s="52">
        <f>D73*I73</f>
        <v>0</v>
      </c>
      <c r="H73" s="53" t="str">
        <f>IF($F$14&gt;(C73+E73),"Não acumula", "Acumula")</f>
        <v>Acumula</v>
      </c>
      <c r="I73" s="53">
        <f t="shared" si="9"/>
        <v>1</v>
      </c>
      <c r="J73" s="52">
        <f t="shared" si="12"/>
        <v>0</v>
      </c>
      <c r="K73" s="54">
        <f>(K72-G73)</f>
        <v>0</v>
      </c>
      <c r="L73" s="59" t="str">
        <f t="shared" si="13"/>
        <v/>
      </c>
      <c r="M73" s="62"/>
      <c r="N73" s="63"/>
      <c r="O73" s="56"/>
    </row>
    <row r="74" spans="1:15" x14ac:dyDescent="0.25">
      <c r="A74" s="36"/>
      <c r="B74" s="36"/>
      <c r="C74" s="36"/>
      <c r="D74" s="38"/>
      <c r="E74" s="39">
        <v>192</v>
      </c>
      <c r="F74" s="58" t="str">
        <f t="shared" si="11"/>
        <v/>
      </c>
      <c r="G74" s="52">
        <f>D74*I74</f>
        <v>0</v>
      </c>
      <c r="H74" s="53" t="str">
        <f>IF($F$14&gt;(C74+E74),"Não acumula", "Acumula")</f>
        <v>Acumula</v>
      </c>
      <c r="I74" s="53">
        <f t="shared" si="9"/>
        <v>1</v>
      </c>
      <c r="J74" s="52">
        <f t="shared" si="12"/>
        <v>0</v>
      </c>
      <c r="K74" s="54">
        <f>(K73-G74)</f>
        <v>0</v>
      </c>
      <c r="L74" s="59" t="str">
        <f t="shared" si="13"/>
        <v/>
      </c>
      <c r="M74" s="62"/>
      <c r="N74" s="63"/>
      <c r="O74" s="56"/>
    </row>
    <row r="75" spans="1:15" x14ac:dyDescent="0.25">
      <c r="A75" s="36"/>
      <c r="B75" s="36"/>
      <c r="C75" s="36"/>
      <c r="D75" s="38"/>
      <c r="E75" s="39">
        <v>192</v>
      </c>
      <c r="F75" s="58" t="str">
        <f t="shared" si="11"/>
        <v/>
      </c>
      <c r="G75" s="52">
        <f>D75*I75</f>
        <v>0</v>
      </c>
      <c r="H75" s="53" t="str">
        <f>IF($F$14&gt;(C75+E75),"Não acumula", "Acumula")</f>
        <v>Acumula</v>
      </c>
      <c r="I75" s="53">
        <f t="shared" si="9"/>
        <v>1</v>
      </c>
      <c r="J75" s="52">
        <f t="shared" si="12"/>
        <v>0</v>
      </c>
      <c r="K75" s="54">
        <f>(K74-G75)</f>
        <v>0</v>
      </c>
      <c r="L75" s="59" t="str">
        <f t="shared" si="13"/>
        <v/>
      </c>
      <c r="M75" s="62"/>
      <c r="N75" s="63"/>
      <c r="O75" s="56"/>
    </row>
    <row r="76" spans="1:15" x14ac:dyDescent="0.25">
      <c r="A76" s="36"/>
      <c r="B76" s="36"/>
      <c r="C76" s="36"/>
      <c r="D76" s="38"/>
      <c r="E76" s="39">
        <v>192</v>
      </c>
      <c r="F76" s="58" t="str">
        <f t="shared" si="11"/>
        <v/>
      </c>
      <c r="G76" s="52">
        <f>D76*I76</f>
        <v>0</v>
      </c>
      <c r="H76" s="53" t="str">
        <f>IF($F$14&gt;(C76+E76),"Não acumula", "Acumula")</f>
        <v>Acumula</v>
      </c>
      <c r="I76" s="53">
        <f t="shared" si="9"/>
        <v>1</v>
      </c>
      <c r="J76" s="52">
        <f t="shared" si="12"/>
        <v>0</v>
      </c>
      <c r="K76" s="54">
        <f>(K75-G76)</f>
        <v>0</v>
      </c>
      <c r="L76" s="59" t="str">
        <f t="shared" si="13"/>
        <v/>
      </c>
      <c r="M76" s="62"/>
      <c r="N76" s="63"/>
      <c r="O76" s="56"/>
    </row>
    <row r="77" spans="1:15" x14ac:dyDescent="0.25">
      <c r="A77" s="36"/>
      <c r="B77" s="36"/>
      <c r="C77" s="36"/>
      <c r="D77" s="38"/>
      <c r="E77" s="39">
        <v>192</v>
      </c>
      <c r="F77" s="58" t="str">
        <f t="shared" si="11"/>
        <v/>
      </c>
      <c r="G77" s="52">
        <f>D77*I77</f>
        <v>0</v>
      </c>
      <c r="H77" s="53" t="str">
        <f>IF($F$14&gt;(C77+E77),"Não acumula", "Acumula")</f>
        <v>Acumula</v>
      </c>
      <c r="I77" s="53">
        <f t="shared" si="9"/>
        <v>1</v>
      </c>
      <c r="J77" s="52">
        <f t="shared" si="12"/>
        <v>0</v>
      </c>
      <c r="K77" s="54">
        <f>(K76-G77)</f>
        <v>0</v>
      </c>
      <c r="L77" s="59" t="str">
        <f t="shared" si="13"/>
        <v/>
      </c>
      <c r="M77" s="62"/>
      <c r="N77" s="63"/>
      <c r="O77" s="56"/>
    </row>
    <row r="78" spans="1:15" x14ac:dyDescent="0.25">
      <c r="A78" s="36"/>
      <c r="B78" s="36"/>
      <c r="C78" s="36"/>
      <c r="D78" s="38"/>
      <c r="E78" s="39">
        <v>192</v>
      </c>
      <c r="F78" s="58" t="str">
        <f t="shared" si="11"/>
        <v/>
      </c>
      <c r="G78" s="52">
        <f>D78*I78</f>
        <v>0</v>
      </c>
      <c r="H78" s="53" t="str">
        <f>IF($F$14&gt;(C78+E78),"Não acumula", "Acumula")</f>
        <v>Acumula</v>
      </c>
      <c r="I78" s="53">
        <f t="shared" si="9"/>
        <v>1</v>
      </c>
      <c r="J78" s="52">
        <f t="shared" si="12"/>
        <v>0</v>
      </c>
      <c r="K78" s="54">
        <f>(K77-G78)</f>
        <v>0</v>
      </c>
      <c r="L78" s="59" t="str">
        <f t="shared" si="13"/>
        <v/>
      </c>
      <c r="M78" s="62"/>
      <c r="N78" s="63"/>
      <c r="O78" s="56"/>
    </row>
    <row r="79" spans="1:15" x14ac:dyDescent="0.25">
      <c r="A79" s="36"/>
      <c r="B79" s="36"/>
      <c r="C79" s="36"/>
      <c r="D79" s="38"/>
      <c r="E79" s="39">
        <v>192</v>
      </c>
      <c r="F79" s="58" t="str">
        <f t="shared" si="11"/>
        <v/>
      </c>
      <c r="G79" s="52">
        <f>D79*I79</f>
        <v>0</v>
      </c>
      <c r="H79" s="53" t="str">
        <f>IF($F$14&gt;(C79+E79),"Não acumula", "Acumula")</f>
        <v>Acumula</v>
      </c>
      <c r="I79" s="53">
        <f t="shared" si="9"/>
        <v>1</v>
      </c>
      <c r="J79" s="52">
        <f t="shared" si="12"/>
        <v>0</v>
      </c>
      <c r="K79" s="54">
        <f>(K78-G79)</f>
        <v>0</v>
      </c>
      <c r="L79" s="59" t="str">
        <f t="shared" si="13"/>
        <v/>
      </c>
      <c r="M79" s="62"/>
      <c r="N79" s="63"/>
      <c r="O79" s="56"/>
    </row>
    <row r="80" spans="1:15" x14ac:dyDescent="0.25">
      <c r="A80" s="36"/>
      <c r="B80" s="36"/>
      <c r="C80" s="36"/>
      <c r="D80" s="38"/>
      <c r="E80" s="39">
        <v>192</v>
      </c>
      <c r="F80" s="58" t="str">
        <f t="shared" si="11"/>
        <v/>
      </c>
      <c r="G80" s="52">
        <f>D80*I80</f>
        <v>0</v>
      </c>
      <c r="H80" s="53" t="str">
        <f>IF($F$14&gt;(C80+E80),"Não acumula", "Acumula")</f>
        <v>Acumula</v>
      </c>
      <c r="I80" s="53">
        <f t="shared" si="9"/>
        <v>1</v>
      </c>
      <c r="J80" s="52">
        <f t="shared" si="12"/>
        <v>0</v>
      </c>
      <c r="K80" s="54">
        <f>(K79-G80)</f>
        <v>0</v>
      </c>
      <c r="L80" s="59" t="str">
        <f t="shared" si="13"/>
        <v/>
      </c>
      <c r="M80" s="62"/>
      <c r="N80" s="63"/>
      <c r="O80" s="56"/>
    </row>
    <row r="81" spans="1:220" x14ac:dyDescent="0.25">
      <c r="A81" s="36"/>
      <c r="B81" s="36"/>
      <c r="C81" s="36"/>
      <c r="D81" s="38"/>
      <c r="E81" s="39">
        <v>192</v>
      </c>
      <c r="F81" s="58" t="str">
        <f t="shared" si="11"/>
        <v/>
      </c>
      <c r="G81" s="52">
        <f>D81*I81</f>
        <v>0</v>
      </c>
      <c r="H81" s="53" t="str">
        <f>IF($F$14&gt;(C81+E81),"Não acumula", "Acumula")</f>
        <v>Acumula</v>
      </c>
      <c r="I81" s="53">
        <f t="shared" si="9"/>
        <v>1</v>
      </c>
      <c r="J81" s="52">
        <f t="shared" si="12"/>
        <v>0</v>
      </c>
      <c r="K81" s="54">
        <f>(K80-G81)</f>
        <v>0</v>
      </c>
      <c r="L81" s="59" t="str">
        <f t="shared" si="13"/>
        <v/>
      </c>
      <c r="M81" s="62"/>
      <c r="N81" s="63"/>
      <c r="O81" s="56"/>
    </row>
    <row r="82" spans="1:220" x14ac:dyDescent="0.25">
      <c r="A82" s="36"/>
      <c r="B82" s="36"/>
      <c r="C82" s="36"/>
      <c r="D82" s="38"/>
      <c r="E82" s="39">
        <v>192</v>
      </c>
      <c r="F82" s="58" t="str">
        <f t="shared" si="11"/>
        <v/>
      </c>
      <c r="G82" s="52">
        <f>D82*I82</f>
        <v>0</v>
      </c>
      <c r="H82" s="53" t="str">
        <f>IF($F$14&gt;(C82+E82),"Não acumula", "Acumula")</f>
        <v>Acumula</v>
      </c>
      <c r="I82" s="53">
        <f t="shared" si="9"/>
        <v>1</v>
      </c>
      <c r="J82" s="52">
        <f t="shared" si="12"/>
        <v>0</v>
      </c>
      <c r="K82" s="54">
        <f>(K81-G82)</f>
        <v>0</v>
      </c>
      <c r="L82" s="59" t="str">
        <f t="shared" si="13"/>
        <v/>
      </c>
      <c r="M82" s="62"/>
      <c r="N82" s="63"/>
      <c r="O82" s="56"/>
    </row>
    <row r="83" spans="1:220" x14ac:dyDescent="0.25">
      <c r="A83" s="36"/>
      <c r="B83" s="36"/>
      <c r="C83" s="36"/>
      <c r="D83" s="38"/>
      <c r="E83" s="39">
        <v>192</v>
      </c>
      <c r="F83" s="58" t="str">
        <f t="shared" si="11"/>
        <v/>
      </c>
      <c r="G83" s="52">
        <f>D83*I83</f>
        <v>0</v>
      </c>
      <c r="H83" s="53" t="str">
        <f>IF($F$14&gt;(C83+E83),"Não acumula", "Acumula")</f>
        <v>Acumula</v>
      </c>
      <c r="I83" s="53">
        <f t="shared" si="9"/>
        <v>1</v>
      </c>
      <c r="J83" s="52">
        <f t="shared" si="12"/>
        <v>0</v>
      </c>
      <c r="K83" s="54">
        <f>(K82-G83)</f>
        <v>0</v>
      </c>
      <c r="L83" s="59" t="str">
        <f t="shared" si="13"/>
        <v/>
      </c>
      <c r="M83" s="62"/>
      <c r="N83" s="63"/>
      <c r="O83" s="56"/>
    </row>
    <row r="84" spans="1:220" x14ac:dyDescent="0.25">
      <c r="A84" s="36"/>
      <c r="B84" s="36"/>
      <c r="C84" s="36"/>
      <c r="D84" s="38"/>
      <c r="E84" s="39">
        <v>192</v>
      </c>
      <c r="F84" s="58" t="str">
        <f t="shared" si="11"/>
        <v/>
      </c>
      <c r="G84" s="52">
        <f>D84*I84</f>
        <v>0</v>
      </c>
      <c r="H84" s="53" t="str">
        <f>IF($F$14&gt;(C84+E84),"Não acumula", "Acumula")</f>
        <v>Acumula</v>
      </c>
      <c r="I84" s="53">
        <f t="shared" si="9"/>
        <v>1</v>
      </c>
      <c r="J84" s="52">
        <f t="shared" si="12"/>
        <v>0</v>
      </c>
      <c r="K84" s="54">
        <f>(K83-G84)</f>
        <v>0</v>
      </c>
      <c r="L84" s="59" t="str">
        <f t="shared" si="13"/>
        <v/>
      </c>
      <c r="M84" s="62"/>
      <c r="N84" s="63"/>
      <c r="O84" s="56"/>
    </row>
    <row r="85" spans="1:220" x14ac:dyDescent="0.25">
      <c r="A85" s="36"/>
      <c r="B85" s="36"/>
      <c r="C85" s="36"/>
      <c r="D85" s="38"/>
      <c r="E85" s="39">
        <v>192</v>
      </c>
      <c r="F85" s="58" t="str">
        <f t="shared" si="11"/>
        <v/>
      </c>
      <c r="G85" s="52">
        <f>D85*I85</f>
        <v>0</v>
      </c>
      <c r="H85" s="53" t="str">
        <f>IF($F$14&gt;(C85+E85),"Não acumula", "Acumula")</f>
        <v>Acumula</v>
      </c>
      <c r="I85" s="53">
        <f t="shared" ref="I85:I93" si="14">IF(H85&lt;&gt;"Não acumula",1,0)</f>
        <v>1</v>
      </c>
      <c r="J85" s="52">
        <f t="shared" si="12"/>
        <v>0</v>
      </c>
      <c r="K85" s="54">
        <f>(K84-G85)</f>
        <v>0</v>
      </c>
      <c r="L85" s="59" t="str">
        <f t="shared" si="13"/>
        <v/>
      </c>
      <c r="M85" s="62"/>
      <c r="N85" s="63"/>
      <c r="O85" s="56"/>
    </row>
    <row r="86" spans="1:220" x14ac:dyDescent="0.25">
      <c r="A86" s="36"/>
      <c r="B86" s="36"/>
      <c r="C86" s="36"/>
      <c r="D86" s="38"/>
      <c r="E86" s="39">
        <v>192</v>
      </c>
      <c r="F86" s="58" t="str">
        <f t="shared" si="11"/>
        <v/>
      </c>
      <c r="G86" s="52">
        <f>D86*I86</f>
        <v>0</v>
      </c>
      <c r="H86" s="53" t="str">
        <f>IF($F$14&gt;(C86+E86),"Não acumula", "Acumula")</f>
        <v>Acumula</v>
      </c>
      <c r="I86" s="53">
        <f t="shared" si="14"/>
        <v>1</v>
      </c>
      <c r="J86" s="52">
        <f t="shared" si="12"/>
        <v>0</v>
      </c>
      <c r="K86" s="54">
        <f>(K85-G86)</f>
        <v>0</v>
      </c>
      <c r="L86" s="59" t="str">
        <f t="shared" si="13"/>
        <v/>
      </c>
      <c r="M86" s="62"/>
      <c r="N86" s="63"/>
      <c r="O86" s="56"/>
    </row>
    <row r="87" spans="1:220" x14ac:dyDescent="0.25">
      <c r="A87" s="36"/>
      <c r="B87" s="36"/>
      <c r="C87" s="36"/>
      <c r="D87" s="38"/>
      <c r="E87" s="39">
        <v>192</v>
      </c>
      <c r="F87" s="58" t="str">
        <f t="shared" si="11"/>
        <v/>
      </c>
      <c r="G87" s="52">
        <f>D87*I87</f>
        <v>0</v>
      </c>
      <c r="H87" s="53" t="str">
        <f>IF($F$14&gt;(C87+E87),"Não acumula", "Acumula")</f>
        <v>Acumula</v>
      </c>
      <c r="I87" s="53">
        <f t="shared" si="14"/>
        <v>1</v>
      </c>
      <c r="J87" s="52">
        <f t="shared" si="12"/>
        <v>0</v>
      </c>
      <c r="K87" s="54">
        <f>(K86-G87)</f>
        <v>0</v>
      </c>
      <c r="L87" s="59" t="str">
        <f t="shared" si="13"/>
        <v/>
      </c>
      <c r="M87" s="62"/>
      <c r="N87" s="63"/>
      <c r="O87" s="56"/>
    </row>
    <row r="88" spans="1:220" x14ac:dyDescent="0.25">
      <c r="A88" s="36"/>
      <c r="B88" s="36"/>
      <c r="C88" s="36"/>
      <c r="D88" s="38"/>
      <c r="E88" s="39">
        <v>192</v>
      </c>
      <c r="F88" s="58" t="str">
        <f t="shared" si="11"/>
        <v/>
      </c>
      <c r="G88" s="52">
        <f>D88*I88</f>
        <v>0</v>
      </c>
      <c r="H88" s="53" t="str">
        <f>IF($F$14&gt;(C88+E88),"Não acumula", "Acumula")</f>
        <v>Acumula</v>
      </c>
      <c r="I88" s="53">
        <f t="shared" si="14"/>
        <v>1</v>
      </c>
      <c r="J88" s="52">
        <f t="shared" si="12"/>
        <v>0</v>
      </c>
      <c r="K88" s="54">
        <f>(K87-G88)</f>
        <v>0</v>
      </c>
      <c r="L88" s="59" t="str">
        <f t="shared" si="13"/>
        <v/>
      </c>
      <c r="M88" s="62"/>
      <c r="N88" s="63"/>
      <c r="O88" s="56"/>
    </row>
    <row r="89" spans="1:220" x14ac:dyDescent="0.25">
      <c r="A89" s="36"/>
      <c r="B89" s="36"/>
      <c r="C89" s="36"/>
      <c r="D89" s="38"/>
      <c r="E89" s="39">
        <v>192</v>
      </c>
      <c r="F89" s="58" t="str">
        <f t="shared" si="11"/>
        <v/>
      </c>
      <c r="G89" s="52">
        <f>D89*I89</f>
        <v>0</v>
      </c>
      <c r="H89" s="53" t="str">
        <f>IF($F$14&gt;(C89+E89),"Não acumula", "Acumula")</f>
        <v>Acumula</v>
      </c>
      <c r="I89" s="53">
        <f t="shared" si="14"/>
        <v>1</v>
      </c>
      <c r="J89" s="52">
        <f t="shared" si="12"/>
        <v>0</v>
      </c>
      <c r="K89" s="54">
        <f>(K88-G89)</f>
        <v>0</v>
      </c>
      <c r="L89" s="59" t="str">
        <f t="shared" si="13"/>
        <v/>
      </c>
      <c r="M89" s="62"/>
      <c r="N89" s="63"/>
      <c r="O89" s="56"/>
    </row>
    <row r="90" spans="1:220" x14ac:dyDescent="0.25">
      <c r="A90" s="36"/>
      <c r="B90" s="36"/>
      <c r="C90" s="36"/>
      <c r="D90" s="38"/>
      <c r="E90" s="39">
        <v>192</v>
      </c>
      <c r="F90" s="58" t="str">
        <f t="shared" si="11"/>
        <v/>
      </c>
      <c r="G90" s="52">
        <f>D90*I90</f>
        <v>0</v>
      </c>
      <c r="H90" s="53" t="str">
        <f>IF($F$14&gt;(C90+E90),"Não acumula", "Acumula")</f>
        <v>Acumula</v>
      </c>
      <c r="I90" s="53">
        <f t="shared" si="14"/>
        <v>1</v>
      </c>
      <c r="J90" s="52">
        <f t="shared" si="12"/>
        <v>0</v>
      </c>
      <c r="K90" s="54">
        <f>(K89-G90)</f>
        <v>0</v>
      </c>
      <c r="L90" s="59" t="str">
        <f t="shared" si="13"/>
        <v/>
      </c>
      <c r="M90" s="62"/>
      <c r="N90" s="63"/>
      <c r="O90" s="56"/>
    </row>
    <row r="91" spans="1:220" x14ac:dyDescent="0.25">
      <c r="A91" s="36"/>
      <c r="B91" s="36"/>
      <c r="C91" s="36"/>
      <c r="D91" s="38"/>
      <c r="E91" s="39">
        <v>192</v>
      </c>
      <c r="F91" s="58" t="str">
        <f t="shared" ref="F91:F93" si="15">IF(C91&lt;&gt;0,(E91+C91),"")</f>
        <v/>
      </c>
      <c r="G91" s="52">
        <f>D91*I91</f>
        <v>0</v>
      </c>
      <c r="H91" s="53" t="str">
        <f>IF($F$14&gt;(C91+E91),"Não acumula", "Acumula")</f>
        <v>Acumula</v>
      </c>
      <c r="I91" s="53">
        <f t="shared" si="14"/>
        <v>1</v>
      </c>
      <c r="J91" s="52">
        <f t="shared" ref="J91:J93" si="16">(J90+G91)*I91</f>
        <v>0</v>
      </c>
      <c r="K91" s="54">
        <f>(K90-G91)</f>
        <v>0</v>
      </c>
      <c r="L91" s="59" t="str">
        <f t="shared" ref="L91:L93" si="17">IF(K91&lt;0,"ULTRAPASSOU LIMITE US$ X MIL CIF ","")</f>
        <v/>
      </c>
      <c r="M91" s="62"/>
      <c r="N91" s="63"/>
      <c r="O91" s="56"/>
    </row>
    <row r="92" spans="1:220" x14ac:dyDescent="0.25">
      <c r="A92" s="36"/>
      <c r="B92" s="36"/>
      <c r="C92" s="36"/>
      <c r="D92" s="38"/>
      <c r="E92" s="39">
        <v>192</v>
      </c>
      <c r="F92" s="58" t="str">
        <f t="shared" si="15"/>
        <v/>
      </c>
      <c r="G92" s="52">
        <f>D92*I92</f>
        <v>0</v>
      </c>
      <c r="H92" s="53" t="str">
        <f>IF($F$14&gt;(C92+E92),"Não acumula", "Acumula")</f>
        <v>Acumula</v>
      </c>
      <c r="I92" s="53">
        <f t="shared" si="14"/>
        <v>1</v>
      </c>
      <c r="J92" s="52">
        <f t="shared" si="16"/>
        <v>0</v>
      </c>
      <c r="K92" s="54">
        <f>(K91-G92)</f>
        <v>0</v>
      </c>
      <c r="L92" s="59" t="str">
        <f t="shared" si="17"/>
        <v/>
      </c>
      <c r="M92" s="62"/>
      <c r="N92" s="63"/>
      <c r="O92" s="56"/>
    </row>
    <row r="93" spans="1:220" x14ac:dyDescent="0.25">
      <c r="A93" s="36"/>
      <c r="B93" s="36"/>
      <c r="C93" s="36"/>
      <c r="D93" s="38"/>
      <c r="E93" s="39">
        <v>192</v>
      </c>
      <c r="F93" s="58" t="str">
        <f t="shared" si="15"/>
        <v/>
      </c>
      <c r="G93" s="52">
        <f>D93*I93</f>
        <v>0</v>
      </c>
      <c r="H93" s="53" t="str">
        <f>IF($F$14&gt;(C93+E93),"Não acumula", "Acumula")</f>
        <v>Acumula</v>
      </c>
      <c r="I93" s="53">
        <f t="shared" si="14"/>
        <v>1</v>
      </c>
      <c r="J93" s="52">
        <f t="shared" si="16"/>
        <v>0</v>
      </c>
      <c r="K93" s="54">
        <f>(K92-G93)</f>
        <v>0</v>
      </c>
      <c r="L93" s="59" t="str">
        <f t="shared" si="17"/>
        <v/>
      </c>
      <c r="M93" s="62"/>
      <c r="N93" s="63"/>
      <c r="O93" s="56"/>
    </row>
    <row r="94" spans="1:220" x14ac:dyDescent="0.25">
      <c r="A94" s="59"/>
      <c r="B94" s="62"/>
      <c r="C94" s="63"/>
      <c r="D94" s="56"/>
      <c r="E94" s="56"/>
      <c r="F94" s="56"/>
      <c r="G94" s="56"/>
      <c r="H94" s="56"/>
      <c r="I94" s="56"/>
      <c r="J94" s="56"/>
      <c r="K94" s="56"/>
      <c r="L94" s="56"/>
      <c r="O94" s="56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HB94"/>
      <c r="HC94"/>
      <c r="HD94"/>
      <c r="HE94"/>
      <c r="HF94"/>
      <c r="HG94"/>
      <c r="HH94"/>
      <c r="HI94"/>
      <c r="HJ94"/>
      <c r="HK94"/>
      <c r="HL94"/>
    </row>
    <row r="95" spans="1:220" x14ac:dyDescent="0.25">
      <c r="A95" s="59"/>
      <c r="B95" s="62"/>
      <c r="C95" s="63"/>
      <c r="D95" s="56"/>
      <c r="E95" s="56"/>
      <c r="F95" s="56"/>
      <c r="G95" s="56"/>
      <c r="H95" s="56"/>
      <c r="I95" s="56"/>
      <c r="J95" s="56"/>
      <c r="K95" s="56"/>
      <c r="L95" s="56"/>
      <c r="O95" s="56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HB95"/>
      <c r="HC95"/>
      <c r="HD95"/>
      <c r="HE95"/>
      <c r="HF95"/>
      <c r="HG95"/>
      <c r="HH95"/>
      <c r="HI95"/>
      <c r="HJ95"/>
      <c r="HK95"/>
      <c r="HL95"/>
    </row>
    <row r="96" spans="1:220" x14ac:dyDescent="0.25">
      <c r="A96" s="59"/>
      <c r="B96" s="62"/>
      <c r="C96" s="63"/>
      <c r="D96" s="56"/>
      <c r="E96" s="56"/>
      <c r="F96" s="56"/>
      <c r="G96" s="56"/>
      <c r="H96" s="56"/>
      <c r="I96" s="56"/>
      <c r="J96" s="56"/>
      <c r="K96" s="56"/>
      <c r="L96" s="56"/>
      <c r="O96" s="56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HB96"/>
      <c r="HC96"/>
      <c r="HD96"/>
      <c r="HE96"/>
      <c r="HF96"/>
      <c r="HG96"/>
      <c r="HH96"/>
      <c r="HI96"/>
      <c r="HJ96"/>
      <c r="HK96"/>
      <c r="HL96"/>
    </row>
  </sheetData>
  <sheetProtection password="C71F" sheet="1" objects="1" scenarios="1"/>
  <mergeCells count="1">
    <mergeCell ref="A18:A19"/>
  </mergeCells>
  <conditionalFormatting sqref="K20:K93">
    <cfRule type="cellIs" dxfId="0" priority="6" operator="lessThan">
      <formula>0</formula>
    </cfRule>
  </conditionalFormatting>
  <conditionalFormatting sqref="F20:F93">
    <cfRule type="containsText" priority="4" operator="containsText" text="10/07/00">
      <formula>NOT(ISERROR(SEARCH("10/07/00",F20)))</formula>
    </cfRule>
  </conditionalFormatting>
  <hyperlinks>
    <hyperlink ref="A8" r:id="rId1" display="www.erediaconsultoria.com.br "/>
    <hyperlink ref="C8" r:id="rId2"/>
  </hyperlinks>
  <pageMargins left="0.7" right="0.7" top="0.75" bottom="0.75" header="0.3" footer="0.3"/>
  <pageSetup paperSize="9" orientation="landscape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BWS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2018-04-24T18:13:11Z</dcterms:modified>
</cp:coreProperties>
</file>